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72.16.11.188\健保組合\健康管理\自己負担　ホームページ用\更新文書\最終\"/>
    </mc:Choice>
  </mc:AlternateContent>
  <bookViews>
    <workbookView xWindow="0" yWindow="0" windowWidth="10080" windowHeight="7410" activeTab="2"/>
  </bookViews>
  <sheets>
    <sheet name="表紙" sheetId="1" r:id="rId1"/>
    <sheet name="様式1･3" sheetId="2" r:id="rId2"/>
    <sheet name="様式2･4" sheetId="7" r:id="rId3"/>
    <sheet name="検査項目（参考）" sheetId="11" r:id="rId4"/>
  </sheets>
  <calcPr calcId="162913"/>
</workbook>
</file>

<file path=xl/calcChain.xml><?xml version="1.0" encoding="utf-8"?>
<calcChain xmlns="http://schemas.openxmlformats.org/spreadsheetml/2006/main">
  <c r="K7" i="7" l="1"/>
  <c r="L7" i="7"/>
  <c r="M7" i="7"/>
  <c r="K8" i="7"/>
  <c r="L8" i="7"/>
  <c r="M8" i="7"/>
  <c r="K9" i="7"/>
  <c r="L9" i="7"/>
  <c r="M9" i="7"/>
  <c r="K10" i="7"/>
  <c r="L10" i="7"/>
  <c r="M10" i="7"/>
  <c r="K11" i="7"/>
  <c r="L11" i="7"/>
  <c r="M11" i="7"/>
  <c r="K12" i="7"/>
  <c r="L12" i="7"/>
  <c r="M12" i="7"/>
  <c r="K13" i="7"/>
  <c r="L13" i="7"/>
  <c r="M13" i="7"/>
  <c r="K14" i="7"/>
  <c r="L14" i="7"/>
  <c r="M14" i="7"/>
  <c r="K15" i="7"/>
  <c r="L15" i="7"/>
  <c r="M15" i="7"/>
  <c r="K16" i="7"/>
  <c r="L16" i="7"/>
  <c r="M16" i="7"/>
  <c r="K17" i="7"/>
  <c r="L17" i="7"/>
  <c r="M17" i="7"/>
  <c r="K18" i="7"/>
  <c r="L18" i="7"/>
  <c r="M18" i="7"/>
  <c r="K19" i="7"/>
  <c r="L19" i="7"/>
  <c r="M19" i="7"/>
  <c r="K20" i="7"/>
  <c r="L20" i="7"/>
  <c r="M20" i="7"/>
  <c r="K21" i="7"/>
  <c r="L21" i="7"/>
  <c r="M21" i="7"/>
  <c r="K9" i="2" l="1"/>
  <c r="L9" i="2" s="1"/>
  <c r="K10" i="2"/>
  <c r="L10" i="2"/>
  <c r="M10" i="2"/>
  <c r="N10" i="2"/>
  <c r="K11" i="2"/>
  <c r="L11" i="2"/>
  <c r="M11" i="2"/>
  <c r="N11" i="2"/>
  <c r="K12" i="2"/>
  <c r="L12" i="2"/>
  <c r="M12" i="2"/>
  <c r="N12" i="2"/>
  <c r="K13" i="2"/>
  <c r="L13" i="2"/>
  <c r="M13" i="2"/>
  <c r="N13" i="2"/>
  <c r="K14" i="2"/>
  <c r="L14" i="2"/>
  <c r="M14" i="2"/>
  <c r="N14" i="2"/>
  <c r="K15" i="2"/>
  <c r="L15" i="2"/>
  <c r="M15" i="2"/>
  <c r="N15" i="2"/>
  <c r="K16" i="2"/>
  <c r="L16" i="2"/>
  <c r="M16" i="2"/>
  <c r="N16" i="2"/>
  <c r="K17" i="2"/>
  <c r="L17" i="2"/>
  <c r="M17" i="2"/>
  <c r="N17" i="2"/>
  <c r="K18" i="2"/>
  <c r="L18" i="2"/>
  <c r="M18" i="2"/>
  <c r="N18" i="2"/>
  <c r="K19" i="2"/>
  <c r="L19" i="2"/>
  <c r="M19" i="2"/>
  <c r="N19" i="2"/>
  <c r="K20" i="2"/>
  <c r="L20" i="2"/>
  <c r="M20" i="2"/>
  <c r="N20" i="2"/>
  <c r="L6" i="7"/>
  <c r="M9" i="2" l="1"/>
  <c r="N9" i="2" s="1"/>
  <c r="K6" i="7"/>
  <c r="K8" i="2"/>
  <c r="M34" i="7" l="1"/>
  <c r="M35" i="7"/>
  <c r="M36" i="7"/>
  <c r="M37" i="7"/>
  <c r="M38" i="7"/>
  <c r="M39" i="7"/>
  <c r="M40" i="7"/>
  <c r="M41" i="7"/>
  <c r="M42" i="7"/>
  <c r="M43" i="7"/>
  <c r="M44" i="7"/>
  <c r="M45" i="7"/>
  <c r="M46" i="7"/>
  <c r="L34" i="7"/>
  <c r="L35" i="7"/>
  <c r="L36" i="7"/>
  <c r="L37" i="7"/>
  <c r="L38" i="7"/>
  <c r="L39" i="7"/>
  <c r="L40" i="7"/>
  <c r="L41" i="7"/>
  <c r="L42" i="7"/>
  <c r="L43" i="7"/>
  <c r="L44" i="7"/>
  <c r="L45" i="7"/>
  <c r="L46" i="7"/>
  <c r="M8" i="2" l="1"/>
  <c r="N8" i="2" s="1"/>
  <c r="L8" i="2" l="1"/>
  <c r="I48" i="7"/>
  <c r="I47" i="7"/>
  <c r="I22" i="7"/>
  <c r="D22" i="7"/>
  <c r="D48" i="7"/>
  <c r="S27" i="1" s="1"/>
  <c r="D47" i="7"/>
  <c r="K32" i="7"/>
  <c r="K33" i="7"/>
  <c r="K34" i="7"/>
  <c r="K35" i="7"/>
  <c r="K36" i="7"/>
  <c r="K37" i="7"/>
  <c r="K38" i="7"/>
  <c r="K39" i="7"/>
  <c r="K40" i="7"/>
  <c r="K41" i="7"/>
  <c r="K42" i="7"/>
  <c r="K43" i="7"/>
  <c r="K44" i="7"/>
  <c r="K45" i="7"/>
  <c r="K46" i="7"/>
  <c r="K31" i="7"/>
  <c r="L31" i="7" s="1"/>
  <c r="M31" i="7" s="1"/>
  <c r="I49" i="2"/>
  <c r="I48" i="2"/>
  <c r="I47" i="2"/>
  <c r="I46" i="2"/>
  <c r="D49" i="2"/>
  <c r="D48" i="2"/>
  <c r="D47" i="2"/>
  <c r="D46" i="2"/>
  <c r="S22" i="1" s="1"/>
  <c r="J34" i="2"/>
  <c r="J35" i="2"/>
  <c r="J36" i="2"/>
  <c r="J37" i="2"/>
  <c r="J49" i="2" s="1"/>
  <c r="J38" i="2"/>
  <c r="J39" i="2"/>
  <c r="J40" i="2"/>
  <c r="J41" i="2"/>
  <c r="J42" i="2"/>
  <c r="J43" i="2"/>
  <c r="J44" i="2"/>
  <c r="J45" i="2"/>
  <c r="J33" i="2"/>
  <c r="I23" i="2"/>
  <c r="D23" i="2"/>
  <c r="S26" i="1" s="1"/>
  <c r="N21" i="2"/>
  <c r="M6" i="7" l="1"/>
  <c r="J48" i="2"/>
  <c r="J47" i="2"/>
  <c r="J46" i="2"/>
  <c r="N23" i="2"/>
  <c r="N22" i="2"/>
  <c r="M21" i="2"/>
  <c r="W19" i="1" s="1"/>
  <c r="L33" i="7"/>
  <c r="M33" i="7" s="1"/>
  <c r="L32" i="7"/>
  <c r="M32" i="7" s="1"/>
  <c r="K23" i="2"/>
  <c r="B26" i="1" s="1"/>
  <c r="K48" i="7"/>
  <c r="B27" i="1" s="1"/>
  <c r="K47" i="7"/>
  <c r="K22" i="7"/>
  <c r="I21" i="2"/>
  <c r="L22" i="2" l="1"/>
  <c r="L21" i="2"/>
  <c r="D19" i="1" s="1"/>
  <c r="L22" i="7"/>
  <c r="S23" i="1"/>
  <c r="K21" i="2" l="1"/>
  <c r="B25" i="1" l="1"/>
  <c r="S25" i="1"/>
  <c r="I22" i="2"/>
  <c r="K22" i="2"/>
  <c r="B24" i="1" s="1"/>
  <c r="D22" i="2"/>
  <c r="S24" i="1" s="1"/>
  <c r="B28" i="1"/>
  <c r="S28" i="1"/>
  <c r="B23" i="1"/>
  <c r="H48" i="1"/>
  <c r="B19" i="1"/>
  <c r="B21" i="1"/>
  <c r="B22" i="1"/>
  <c r="D21" i="2"/>
  <c r="S19" i="1" s="1"/>
  <c r="S21" i="1"/>
  <c r="H47" i="1"/>
  <c r="S20" i="1"/>
  <c r="B20" i="1"/>
  <c r="K42" i="2"/>
  <c r="K41" i="2"/>
  <c r="M23" i="2"/>
  <c r="L23" i="2"/>
  <c r="K35" i="2"/>
  <c r="K36" i="2"/>
  <c r="K37" i="2"/>
  <c r="K38" i="2"/>
  <c r="K39" i="2"/>
  <c r="K40" i="2"/>
  <c r="K43" i="2"/>
  <c r="K44" i="2"/>
  <c r="K45" i="2"/>
  <c r="K33" i="2"/>
  <c r="K34" i="2"/>
  <c r="D26" i="1" l="1"/>
  <c r="W26" i="1"/>
  <c r="L48" i="7"/>
  <c r="L47" i="7"/>
  <c r="M22" i="7"/>
  <c r="H44" i="1"/>
  <c r="M22" i="2"/>
  <c r="K48" i="2"/>
  <c r="W23" i="1" s="1"/>
  <c r="K48" i="1" s="1"/>
  <c r="K46" i="2"/>
  <c r="W22" i="1" s="1"/>
  <c r="K47" i="1" s="1"/>
  <c r="K49" i="2"/>
  <c r="W28" i="1" s="1"/>
  <c r="K47" i="2"/>
  <c r="W21" i="1" s="1"/>
  <c r="U44" i="1"/>
  <c r="U47" i="1"/>
  <c r="S29" i="1"/>
  <c r="W20" i="1" l="1"/>
  <c r="K44" i="1" s="1"/>
  <c r="D20" i="1"/>
  <c r="D24" i="1"/>
  <c r="W24" i="1"/>
  <c r="M48" i="7"/>
  <c r="M47" i="7"/>
  <c r="W25" i="1" l="1"/>
  <c r="X47" i="1" s="1"/>
  <c r="Y49" i="1" s="1"/>
  <c r="D25" i="1"/>
  <c r="D27" i="1"/>
  <c r="W27" i="1"/>
  <c r="X44" i="1" s="1"/>
  <c r="Y45" i="1" s="1"/>
  <c r="M45" i="1"/>
  <c r="M46" i="1"/>
  <c r="Y48" i="1" l="1"/>
  <c r="Y46" i="1"/>
  <c r="W29" i="1"/>
  <c r="T16" i="1" s="1"/>
</calcChain>
</file>

<file path=xl/comments1.xml><?xml version="1.0" encoding="utf-8"?>
<comments xmlns="http://schemas.openxmlformats.org/spreadsheetml/2006/main">
  <authors>
    <author>Windows User</author>
    <author>NATSUMI</author>
    <author xml:space="preserve"> </author>
  </authors>
  <commentList>
    <comment ref="B1" authorId="0" shapeId="0">
      <text>
        <r>
          <rPr>
            <sz val="9"/>
            <color indexed="81"/>
            <rFont val="MS P ゴシック"/>
            <family val="3"/>
            <charset val="128"/>
          </rPr>
          <t>2024年4月1日以降に人間ドックを受診した請求にご活用願います。</t>
        </r>
      </text>
    </comment>
    <comment ref="B2" authorId="1" shapeId="0">
      <text>
        <r>
          <rPr>
            <sz val="9"/>
            <color indexed="17"/>
            <rFont val="ＭＳ Ｐゴシック"/>
            <family val="3"/>
            <charset val="128"/>
          </rPr>
          <t>社員の人間ドックは可能であれば契約病院で受診するようご案内をお願いします。
契約病院でない場合、定期健診・特定健診の項目を満たすことが条件となります。
※契約病院以外で健診機関を探す場合、日本ドック学会のＨＰをご参考にしてください。</t>
        </r>
      </text>
    </comment>
    <comment ref="T16" authorId="2" shapeId="0">
      <text>
        <r>
          <rPr>
            <sz val="9"/>
            <color indexed="17"/>
            <rFont val="ＭＳ Ｐゴシック"/>
            <family val="3"/>
            <charset val="128"/>
          </rPr>
          <t>【赤字】の部分と【赤枠セル】には、
計算式が.設定してあります。
数値の直接入力は不要です。
ご提出の際、色を赤にする必要はありません。</t>
        </r>
      </text>
    </comment>
    <comment ref="H19" authorId="2" shapeId="0">
      <text>
        <r>
          <rPr>
            <sz val="9"/>
            <color indexed="17"/>
            <rFont val="ＭＳ Ｐゴシック"/>
            <family val="3"/>
            <charset val="128"/>
          </rPr>
          <t>オプション項目は自己負担です。</t>
        </r>
      </text>
    </comment>
    <comment ref="H26" authorId="2" shapeId="0">
      <text>
        <r>
          <rPr>
            <sz val="9"/>
            <color indexed="17"/>
            <rFont val="ＭＳ Ｐゴシック"/>
            <family val="3"/>
            <charset val="128"/>
          </rPr>
          <t>オプション項目は自己負担です。</t>
        </r>
      </text>
    </comment>
  </commentList>
</comments>
</file>

<file path=xl/comments2.xml><?xml version="1.0" encoding="utf-8"?>
<comments xmlns="http://schemas.openxmlformats.org/spreadsheetml/2006/main">
  <authors>
    <author>NATSUMI</author>
    <author xml:space="preserve"> </author>
    <author>Windows User</author>
  </authors>
  <commentList>
    <comment ref="A1" authorId="0" shapeId="0">
      <text>
        <r>
          <rPr>
            <sz val="9"/>
            <color indexed="81"/>
            <rFont val="ＭＳ Ｐゴシック"/>
            <family val="3"/>
            <charset val="128"/>
          </rPr>
          <t>貴社にてスズキ(株)に対し、健診事業主請求を行います。</t>
        </r>
      </text>
    </comment>
    <comment ref="G1" authorId="0" shapeId="0">
      <text>
        <r>
          <rPr>
            <sz val="9"/>
            <color indexed="17"/>
            <rFont val="ＭＳ Ｐゴシック"/>
            <family val="3"/>
            <charset val="128"/>
          </rPr>
          <t>年度末年齢が40才以上の方が対象です。</t>
        </r>
      </text>
    </comment>
    <comment ref="O1" authorId="1" shapeId="0">
      <text>
        <r>
          <rPr>
            <sz val="9"/>
            <color indexed="17"/>
            <rFont val="ＭＳ Ｐゴシック"/>
            <family val="3"/>
            <charset val="128"/>
          </rPr>
          <t>この面の印刷は不要です</t>
        </r>
      </text>
    </comment>
    <comment ref="G2" authorId="0" shapeId="0">
      <text>
        <r>
          <rPr>
            <sz val="9"/>
            <color indexed="17"/>
            <rFont val="ＭＳ Ｐゴシック"/>
            <family val="3"/>
            <charset val="128"/>
          </rPr>
          <t>年度末年齢が40才以上の方が対象です。
それ以降に生まれた方への家族健診は、助成を行っておりません</t>
        </r>
      </text>
    </comment>
    <comment ref="G3" authorId="0" shapeId="0">
      <text>
        <r>
          <rPr>
            <sz val="9"/>
            <color indexed="17"/>
            <rFont val="ＭＳ Ｐゴシック"/>
            <family val="3"/>
            <charset val="128"/>
          </rPr>
          <t>年度末年齢が40才以上の方が対象です。</t>
        </r>
      </text>
    </comment>
    <comment ref="M5" authorId="0" shapeId="0">
      <text>
        <r>
          <rPr>
            <sz val="9"/>
            <color indexed="17"/>
            <rFont val="ＭＳ Ｐゴシック"/>
            <family val="3"/>
            <charset val="128"/>
          </rPr>
          <t>出向者の事業主負担分は後日、スズキ㈱へ健保が申請します。</t>
        </r>
      </text>
    </comment>
    <comment ref="E8" authorId="1" shapeId="0">
      <text>
        <r>
          <rPr>
            <sz val="9"/>
            <color indexed="17"/>
            <rFont val="ＭＳ Ｐゴシック"/>
            <family val="3"/>
            <charset val="128"/>
          </rPr>
          <t>家族の場合は記載してください。
（社員は記載不要です）</t>
        </r>
      </text>
    </comment>
    <comment ref="F8" authorId="1" shapeId="0">
      <text>
        <r>
          <rPr>
            <sz val="9"/>
            <color indexed="17"/>
            <rFont val="ＭＳ Ｐゴシック"/>
            <family val="3"/>
            <charset val="128"/>
          </rPr>
          <t>家族の場合は記載してください。
（社員は記載不要です）</t>
        </r>
      </text>
    </comment>
    <comment ref="G8" authorId="2" shapeId="0">
      <text>
        <r>
          <rPr>
            <sz val="9"/>
            <color indexed="81"/>
            <rFont val="MS P ゴシック"/>
            <family val="3"/>
            <charset val="128"/>
          </rPr>
          <t>西暦で入力</t>
        </r>
      </text>
    </comment>
    <comment ref="H8" authorId="2" shapeId="0">
      <text>
        <r>
          <rPr>
            <sz val="9"/>
            <color indexed="81"/>
            <rFont val="MS P ゴシック"/>
            <family val="3"/>
            <charset val="128"/>
          </rPr>
          <t>西暦で入力</t>
        </r>
      </text>
    </comment>
    <comment ref="J8" authorId="0" shapeId="0">
      <text>
        <r>
          <rPr>
            <sz val="9"/>
            <color indexed="17"/>
            <rFont val="ＭＳ Ｐゴシック"/>
            <family val="3"/>
            <charset val="128"/>
          </rPr>
          <t>特定健診部分の費用を入力します。
（不明な場合はブランクでご提出ください）</t>
        </r>
      </text>
    </comment>
    <comment ref="A25" authorId="0" shapeId="0">
      <text>
        <r>
          <rPr>
            <sz val="9"/>
            <color indexed="81"/>
            <rFont val="ＭＳ Ｐゴシック"/>
            <family val="3"/>
            <charset val="128"/>
          </rPr>
          <t>健診事業主請求はありません。</t>
        </r>
      </text>
    </comment>
    <comment ref="G25" authorId="0" shapeId="0">
      <text>
        <r>
          <rPr>
            <sz val="9"/>
            <color indexed="17"/>
            <rFont val="ＭＳ Ｐゴシック"/>
            <family val="3"/>
            <charset val="128"/>
          </rPr>
          <t>年度末年齢が40才以上の方が対象です。</t>
        </r>
      </text>
    </comment>
    <comment ref="G26" authorId="0" shapeId="0">
      <text>
        <r>
          <rPr>
            <sz val="9"/>
            <color indexed="17"/>
            <rFont val="ＭＳ Ｐゴシック"/>
            <family val="3"/>
            <charset val="128"/>
          </rPr>
          <t>年度末年齢が40才未満の方が対象です。
40才未満の方に事業主請求はありません。</t>
        </r>
      </text>
    </comment>
    <comment ref="G27" authorId="0" shapeId="0">
      <text>
        <r>
          <rPr>
            <sz val="9"/>
            <color indexed="17"/>
            <rFont val="ＭＳ Ｐゴシック"/>
            <family val="3"/>
            <charset val="128"/>
          </rPr>
          <t>婦人科検診に事業主請求はありません。</t>
        </r>
      </text>
    </comment>
    <comment ref="G28" authorId="0" shapeId="0">
      <text>
        <r>
          <rPr>
            <sz val="9"/>
            <color indexed="17"/>
            <rFont val="ＭＳ Ｐゴシック"/>
            <family val="3"/>
            <charset val="128"/>
          </rPr>
          <t>年度末年齢が40才未満の方が対象です。
Ａドックは40才未満にも助成ができます。
また、40才未満のドックの事業主負担は
ありません。</t>
        </r>
      </text>
    </comment>
  </commentList>
</comments>
</file>

<file path=xl/comments3.xml><?xml version="1.0" encoding="utf-8"?>
<comments xmlns="http://schemas.openxmlformats.org/spreadsheetml/2006/main">
  <authors>
    <author>NATSUMI</author>
    <author xml:space="preserve"> </author>
    <author>Windows User</author>
  </authors>
  <commentList>
    <comment ref="A1" authorId="0" shapeId="0">
      <text>
        <r>
          <rPr>
            <sz val="9"/>
            <color indexed="81"/>
            <rFont val="ＭＳ Ｐゴシック"/>
            <family val="3"/>
            <charset val="128"/>
          </rPr>
          <t>健診事業主請求分を控除して請求を行います。
各社が個別に契約した健診機関で受診された方以外は、健保への直接請求をご検討願います。</t>
        </r>
      </text>
    </comment>
    <comment ref="N1" authorId="1" shapeId="0">
      <text>
        <r>
          <rPr>
            <sz val="9"/>
            <color indexed="17"/>
            <rFont val="ＭＳ Ｐゴシック"/>
            <family val="3"/>
            <charset val="128"/>
          </rPr>
          <t>この面の印刷は不要です</t>
        </r>
      </text>
    </comment>
    <comment ref="M3" authorId="0" shapeId="0">
      <text>
        <r>
          <rPr>
            <sz val="9"/>
            <color indexed="17"/>
            <rFont val="ＭＳ Ｐゴシック"/>
            <family val="3"/>
            <charset val="128"/>
          </rPr>
          <t>健診事業主負担分を控除した額です。
赤枠内は、自動的に入力されます。</t>
        </r>
      </text>
    </comment>
    <comment ref="G6" authorId="2" shapeId="0">
      <text>
        <r>
          <rPr>
            <sz val="9"/>
            <color indexed="81"/>
            <rFont val="MS P ゴシック"/>
            <family val="3"/>
            <charset val="128"/>
          </rPr>
          <t>西暦で入力</t>
        </r>
      </text>
    </comment>
    <comment ref="H6" authorId="2" shapeId="0">
      <text>
        <r>
          <rPr>
            <sz val="9"/>
            <color indexed="81"/>
            <rFont val="MS P ゴシック"/>
            <family val="3"/>
            <charset val="128"/>
          </rPr>
          <t>西暦で入力</t>
        </r>
      </text>
    </comment>
    <comment ref="J6" authorId="0" shapeId="0">
      <text>
        <r>
          <rPr>
            <sz val="9"/>
            <color indexed="17"/>
            <rFont val="ＭＳ Ｐゴシック"/>
            <family val="3"/>
            <charset val="128"/>
          </rPr>
          <t>特定健診部分の費用を入力します。
（不明な場合はブランクでご提出ください）</t>
        </r>
      </text>
    </comment>
    <comment ref="A25" authorId="0" shapeId="0">
      <text>
        <r>
          <rPr>
            <sz val="9"/>
            <color indexed="81"/>
            <rFont val="ＭＳ Ｐゴシック"/>
            <family val="3"/>
            <charset val="128"/>
          </rPr>
          <t>健診事業主請求分を控除して請求を行います。
各社が個別に契約した健診機関で受診された方以外は、健保への直接請求をご検討願います。</t>
        </r>
      </text>
    </comment>
    <comment ref="M28" authorId="0" shapeId="0">
      <text>
        <r>
          <rPr>
            <sz val="9"/>
            <color indexed="17"/>
            <rFont val="ＭＳ Ｐゴシック"/>
            <family val="3"/>
            <charset val="128"/>
          </rPr>
          <t>健診事業主負担分を控除した額です。
赤枠内は、自動的に入力されます。</t>
        </r>
      </text>
    </comment>
    <comment ref="G31" authorId="2" shapeId="0">
      <text>
        <r>
          <rPr>
            <sz val="9"/>
            <color indexed="81"/>
            <rFont val="MS P ゴシック"/>
            <family val="3"/>
            <charset val="128"/>
          </rPr>
          <t>西暦で入力</t>
        </r>
      </text>
    </comment>
    <comment ref="H31" authorId="2" shapeId="0">
      <text>
        <r>
          <rPr>
            <sz val="9"/>
            <color indexed="81"/>
            <rFont val="MS P ゴシック"/>
            <family val="3"/>
            <charset val="128"/>
          </rPr>
          <t>西暦で入力</t>
        </r>
      </text>
    </comment>
    <comment ref="J31" authorId="0" shapeId="0">
      <text>
        <r>
          <rPr>
            <sz val="9"/>
            <color indexed="17"/>
            <rFont val="ＭＳ Ｐゴシック"/>
            <family val="3"/>
            <charset val="128"/>
          </rPr>
          <t>特定健診部分の費用を入力します。
（不明な場合はブランクでご提出ください）</t>
        </r>
      </text>
    </comment>
  </commentList>
</comments>
</file>

<file path=xl/sharedStrings.xml><?xml version="1.0" encoding="utf-8"?>
<sst xmlns="http://schemas.openxmlformats.org/spreadsheetml/2006/main" count="760" uniqueCount="412">
  <si>
    <t>身長</t>
    <rPh sb="0" eb="2">
      <t>シンチョウ</t>
    </rPh>
    <phoneticPr fontId="1"/>
  </si>
  <si>
    <t>体重</t>
    <rPh sb="0" eb="2">
      <t>タイジュウ</t>
    </rPh>
    <phoneticPr fontId="1"/>
  </si>
  <si>
    <t>胃部レントゲン</t>
    <rPh sb="0" eb="1">
      <t>イ</t>
    </rPh>
    <rPh sb="1" eb="2">
      <t>ブ</t>
    </rPh>
    <phoneticPr fontId="1"/>
  </si>
  <si>
    <t>Ａ／Ｇ比</t>
    <rPh sb="3" eb="4">
      <t>ヒ</t>
    </rPh>
    <phoneticPr fontId="1"/>
  </si>
  <si>
    <t>総ビリルビン</t>
    <rPh sb="0" eb="1">
      <t>ソウ</t>
    </rPh>
    <phoneticPr fontId="1"/>
  </si>
  <si>
    <t>総コレステロール</t>
    <rPh sb="0" eb="1">
      <t>ソウ</t>
    </rPh>
    <phoneticPr fontId="1"/>
  </si>
  <si>
    <t>血清アミラーゼ</t>
    <rPh sb="0" eb="2">
      <t>ケッセイ</t>
    </rPh>
    <phoneticPr fontId="1"/>
  </si>
  <si>
    <t>オージオメータ検査</t>
    <rPh sb="7" eb="9">
      <t>ケンサ</t>
    </rPh>
    <phoneticPr fontId="1"/>
  </si>
  <si>
    <t>腫瘍マーカー</t>
    <rPh sb="0" eb="2">
      <t>シュヨウ</t>
    </rPh>
    <phoneticPr fontId="1"/>
  </si>
  <si>
    <t>眼科検査</t>
    <rPh sb="0" eb="2">
      <t>ガンカ</t>
    </rPh>
    <rPh sb="2" eb="4">
      <t>ケンサ</t>
    </rPh>
    <phoneticPr fontId="1"/>
  </si>
  <si>
    <t>視触診</t>
    <rPh sb="0" eb="3">
      <t>シショクシン</t>
    </rPh>
    <phoneticPr fontId="1"/>
  </si>
  <si>
    <t>婦人科</t>
    <rPh sb="0" eb="3">
      <t>フジンカ</t>
    </rPh>
    <phoneticPr fontId="1"/>
  </si>
  <si>
    <t>内診</t>
    <rPh sb="0" eb="2">
      <t>ナイシン</t>
    </rPh>
    <phoneticPr fontId="1"/>
  </si>
  <si>
    <t>循環器検査</t>
    <rPh sb="0" eb="3">
      <t>ジュンカンキ</t>
    </rPh>
    <rPh sb="3" eb="5">
      <t>ケンサ</t>
    </rPh>
    <phoneticPr fontId="1"/>
  </si>
  <si>
    <t>血圧</t>
    <rPh sb="0" eb="2">
      <t>ケツアツ</t>
    </rPh>
    <phoneticPr fontId="1"/>
  </si>
  <si>
    <t>標準肺活量</t>
    <rPh sb="0" eb="2">
      <t>ヒョウジュン</t>
    </rPh>
    <rPh sb="2" eb="5">
      <t>ハイカツリョウ</t>
    </rPh>
    <phoneticPr fontId="1"/>
  </si>
  <si>
    <t>％肺活量</t>
    <rPh sb="1" eb="4">
      <t>ハイカツリョウ</t>
    </rPh>
    <phoneticPr fontId="1"/>
  </si>
  <si>
    <t>１秒量</t>
    <rPh sb="1" eb="2">
      <t>ビョウ</t>
    </rPh>
    <rPh sb="2" eb="3">
      <t>リョウ</t>
    </rPh>
    <phoneticPr fontId="1"/>
  </si>
  <si>
    <t>１秒率</t>
    <rPh sb="1" eb="2">
      <t>ビョウ</t>
    </rPh>
    <rPh sb="2" eb="3">
      <t>リツ</t>
    </rPh>
    <phoneticPr fontId="1"/>
  </si>
  <si>
    <t>婦 人 科</t>
    <rPh sb="0" eb="1">
      <t>フ</t>
    </rPh>
    <rPh sb="2" eb="3">
      <t>ジン</t>
    </rPh>
    <rPh sb="4" eb="5">
      <t>カ</t>
    </rPh>
    <phoneticPr fontId="1"/>
  </si>
  <si>
    <t>検　　診</t>
    <rPh sb="0" eb="1">
      <t>ケン</t>
    </rPh>
    <rPh sb="3" eb="4">
      <t>ミ</t>
    </rPh>
    <phoneticPr fontId="1"/>
  </si>
  <si>
    <t>備　考</t>
    <rPh sb="0" eb="1">
      <t>ソナエ</t>
    </rPh>
    <rPh sb="2" eb="3">
      <t>コウ</t>
    </rPh>
    <phoneticPr fontId="1"/>
  </si>
  <si>
    <t>検　査　項　目　一　覧</t>
    <rPh sb="0" eb="1">
      <t>ケン</t>
    </rPh>
    <rPh sb="2" eb="3">
      <t>サ</t>
    </rPh>
    <rPh sb="4" eb="5">
      <t>コウ</t>
    </rPh>
    <rPh sb="6" eb="7">
      <t>メ</t>
    </rPh>
    <rPh sb="8" eb="9">
      <t>イチ</t>
    </rPh>
    <rPh sb="10" eb="11">
      <t>ラン</t>
    </rPh>
    <phoneticPr fontId="1"/>
  </si>
  <si>
    <t>資料説明</t>
    <rPh sb="0" eb="2">
      <t>シリョウ</t>
    </rPh>
    <rPh sb="2" eb="4">
      <t>セツメイ</t>
    </rPh>
    <phoneticPr fontId="1"/>
  </si>
  <si>
    <t xml:space="preserve"> 　 　(1) Ａ・Ｂ・Ｃドックの対象者</t>
    <rPh sb="17" eb="19">
      <t>タイショウ</t>
    </rPh>
    <rPh sb="19" eb="20">
      <t>シャ</t>
    </rPh>
    <phoneticPr fontId="1"/>
  </si>
  <si>
    <t>記</t>
    <rPh sb="0" eb="1">
      <t>キ</t>
    </rPh>
    <phoneticPr fontId="1"/>
  </si>
  <si>
    <t>請　求　金　額</t>
    <rPh sb="0" eb="3">
      <t>セイキュウ</t>
    </rPh>
    <rPh sb="4" eb="7">
      <t>キンガク</t>
    </rPh>
    <phoneticPr fontId="1"/>
  </si>
  <si>
    <t xml:space="preserve"> 　年　　月　　日</t>
    <rPh sb="2" eb="3">
      <t>ネン</t>
    </rPh>
    <rPh sb="5" eb="6">
      <t>ガツ</t>
    </rPh>
    <rPh sb="8" eb="9">
      <t>ニチ</t>
    </rPh>
    <phoneticPr fontId="1"/>
  </si>
  <si>
    <t>ﾌﾘｶﾞﾅ</t>
    <phoneticPr fontId="1"/>
  </si>
  <si>
    <t>ﾌﾘｶﾞﾅ</t>
    <phoneticPr fontId="1"/>
  </si>
  <si>
    <t>ｺｰﾄﾞ番号</t>
    <rPh sb="4" eb="6">
      <t>バンゴウ</t>
    </rPh>
    <phoneticPr fontId="1"/>
  </si>
  <si>
    <t>普通</t>
    <rPh sb="0" eb="2">
      <t>フツウ</t>
    </rPh>
    <phoneticPr fontId="1"/>
  </si>
  <si>
    <t>当座</t>
    <rPh sb="0" eb="2">
      <t>トウザ</t>
    </rPh>
    <phoneticPr fontId="1"/>
  </si>
  <si>
    <t>支　店　名</t>
    <rPh sb="0" eb="3">
      <t>シテン</t>
    </rPh>
    <rPh sb="4" eb="5">
      <t>メイ</t>
    </rPh>
    <phoneticPr fontId="1"/>
  </si>
  <si>
    <t>銀　行　名</t>
    <rPh sb="0" eb="3">
      <t>ギンコウ</t>
    </rPh>
    <rPh sb="4" eb="5">
      <t>メイ</t>
    </rPh>
    <phoneticPr fontId="1"/>
  </si>
  <si>
    <t>口 座 種 類</t>
    <rPh sb="0" eb="3">
      <t>コウザ</t>
    </rPh>
    <rPh sb="4" eb="7">
      <t>シュルイ</t>
    </rPh>
    <phoneticPr fontId="1"/>
  </si>
  <si>
    <t>口　座　番　号</t>
    <rPh sb="0" eb="3">
      <t>コウザ</t>
    </rPh>
    <rPh sb="4" eb="7">
      <t>バンゴウ</t>
    </rPh>
    <phoneticPr fontId="1"/>
  </si>
  <si>
    <t>※振込先は、先に提出いただきました口座と異なる場合のみ記入願います。</t>
    <rPh sb="1" eb="3">
      <t>フリコ</t>
    </rPh>
    <rPh sb="3" eb="4">
      <t>サキ</t>
    </rPh>
    <rPh sb="6" eb="7">
      <t>サキ</t>
    </rPh>
    <rPh sb="8" eb="10">
      <t>テイシュツ</t>
    </rPh>
    <rPh sb="17" eb="19">
      <t>コウザ</t>
    </rPh>
    <rPh sb="20" eb="21">
      <t>コト</t>
    </rPh>
    <rPh sb="23" eb="25">
      <t>バアイ</t>
    </rPh>
    <rPh sb="27" eb="29">
      <t>キニュウ</t>
    </rPh>
    <rPh sb="29" eb="30">
      <t>ネガ</t>
    </rPh>
    <phoneticPr fontId="1"/>
  </si>
  <si>
    <t>⇒</t>
    <phoneticPr fontId="1"/>
  </si>
  <si>
    <t xml:space="preserve"> </t>
    <phoneticPr fontId="1"/>
  </si>
  <si>
    <t>代表者名</t>
    <rPh sb="0" eb="2">
      <t>ダイヒョウ</t>
    </rPh>
    <rPh sb="2" eb="3">
      <t>シャ</t>
    </rPh>
    <rPh sb="3" eb="4">
      <t>メイ</t>
    </rPh>
    <phoneticPr fontId="1"/>
  </si>
  <si>
    <t>事業所名</t>
    <rPh sb="0" eb="3">
      <t>ジギョウショ</t>
    </rPh>
    <rPh sb="3" eb="4">
      <t>メイ</t>
    </rPh>
    <phoneticPr fontId="1"/>
  </si>
  <si>
    <t>印</t>
    <rPh sb="0" eb="1">
      <t>イン</t>
    </rPh>
    <phoneticPr fontId="1"/>
  </si>
  <si>
    <t>人　員</t>
    <rPh sb="0" eb="1">
      <t>ニン</t>
    </rPh>
    <rPh sb="2" eb="3">
      <t>イン</t>
    </rPh>
    <phoneticPr fontId="1"/>
  </si>
  <si>
    <t>金　　額</t>
    <rPh sb="0" eb="1">
      <t>キン</t>
    </rPh>
    <rPh sb="3" eb="4">
      <t>ガク</t>
    </rPh>
    <phoneticPr fontId="1"/>
  </si>
  <si>
    <t xml:space="preserve">区 </t>
    <rPh sb="0" eb="1">
      <t>ク</t>
    </rPh>
    <phoneticPr fontId="1"/>
  </si>
  <si>
    <t xml:space="preserve">分 </t>
    <rPh sb="0" eb="1">
      <t>ブン</t>
    </rPh>
    <phoneticPr fontId="1"/>
  </si>
  <si>
    <t>婦人科検診</t>
    <rPh sb="0" eb="3">
      <t>フジンカ</t>
    </rPh>
    <rPh sb="3" eb="5">
      <t>ケンシン</t>
    </rPh>
    <phoneticPr fontId="1"/>
  </si>
  <si>
    <t>区分</t>
    <rPh sb="0" eb="2">
      <t>クブン</t>
    </rPh>
    <phoneticPr fontId="1"/>
  </si>
  <si>
    <t>&lt;記入上の注意&gt;</t>
    <rPh sb="1" eb="3">
      <t>キニュウ</t>
    </rPh>
    <rPh sb="3" eb="4">
      <t>ウエ</t>
    </rPh>
    <rPh sb="5" eb="7">
      <t>チュウイ</t>
    </rPh>
    <phoneticPr fontId="1"/>
  </si>
  <si>
    <r>
      <t>&lt;添</t>
    </r>
    <r>
      <rPr>
        <b/>
        <sz val="7"/>
        <rFont val="ＭＳ 明朝"/>
        <family val="1"/>
        <charset val="128"/>
      </rPr>
      <t>　</t>
    </r>
    <r>
      <rPr>
        <b/>
        <sz val="11"/>
        <rFont val="ＭＳ 明朝"/>
        <family val="1"/>
        <charset val="128"/>
      </rPr>
      <t>付</t>
    </r>
    <r>
      <rPr>
        <b/>
        <sz val="7"/>
        <rFont val="ＭＳ 明朝"/>
        <family val="1"/>
        <charset val="128"/>
      </rPr>
      <t>　</t>
    </r>
    <r>
      <rPr>
        <b/>
        <sz val="11"/>
        <rFont val="ＭＳ 明朝"/>
        <family val="1"/>
        <charset val="128"/>
      </rPr>
      <t>書</t>
    </r>
    <r>
      <rPr>
        <b/>
        <sz val="7"/>
        <rFont val="ＭＳ 明朝"/>
        <family val="1"/>
        <charset val="128"/>
      </rPr>
      <t>　</t>
    </r>
    <r>
      <rPr>
        <b/>
        <sz val="11"/>
        <rFont val="ＭＳ 明朝"/>
        <family val="1"/>
        <charset val="128"/>
      </rPr>
      <t>類&gt;</t>
    </r>
    <rPh sb="1" eb="4">
      <t>テンプ</t>
    </rPh>
    <rPh sb="5" eb="8">
      <t>ショルイ</t>
    </rPh>
    <phoneticPr fontId="1"/>
  </si>
  <si>
    <t xml:space="preserve"> </t>
    <phoneticPr fontId="1"/>
  </si>
  <si>
    <t>費　　 　　用　　 　　の　　 　　内　　 　　訳</t>
    <rPh sb="0" eb="1">
      <t>ヒ</t>
    </rPh>
    <rPh sb="6" eb="7">
      <t>ヨウ</t>
    </rPh>
    <rPh sb="18" eb="19">
      <t>ナイ</t>
    </rPh>
    <rPh sb="24" eb="25">
      <t>ヤク</t>
    </rPh>
    <phoneticPr fontId="1"/>
  </si>
  <si>
    <r>
      <t>スズキ健康保険組合</t>
    </r>
    <r>
      <rPr>
        <sz val="6"/>
        <rFont val="ＭＳ 明朝"/>
        <family val="1"/>
        <charset val="128"/>
      </rPr>
      <t xml:space="preserve"> </t>
    </r>
    <r>
      <rPr>
        <sz val="11"/>
        <rFont val="ＭＳ 明朝"/>
        <family val="1"/>
        <charset val="128"/>
      </rPr>
      <t>理事長　殿</t>
    </r>
    <rPh sb="3" eb="4">
      <t>ケン</t>
    </rPh>
    <rPh sb="4" eb="5">
      <t>ヤスシ</t>
    </rPh>
    <rPh sb="5" eb="6">
      <t>タモツ</t>
    </rPh>
    <rPh sb="6" eb="7">
      <t>ケン</t>
    </rPh>
    <rPh sb="7" eb="9">
      <t>クミアイ</t>
    </rPh>
    <rPh sb="10" eb="13">
      <t>リジチョウ</t>
    </rPh>
    <rPh sb="14" eb="15">
      <t>ドノ</t>
    </rPh>
    <phoneticPr fontId="1"/>
  </si>
  <si>
    <t>直腸検査</t>
    <rPh sb="0" eb="2">
      <t>チョクチョウ</t>
    </rPh>
    <rPh sb="2" eb="4">
      <t>ケンサ</t>
    </rPh>
    <phoneticPr fontId="1"/>
  </si>
  <si>
    <t>呼吸器検査</t>
    <rPh sb="0" eb="3">
      <t>コキュウキ</t>
    </rPh>
    <rPh sb="3" eb="5">
      <t>ケンサ</t>
    </rPh>
    <phoneticPr fontId="1"/>
  </si>
  <si>
    <t>胸部Ｘ－Ｐ</t>
    <rPh sb="0" eb="3">
      <t>キョウブ</t>
    </rPh>
    <phoneticPr fontId="1"/>
  </si>
  <si>
    <t>肺機能検査</t>
    <rPh sb="0" eb="3">
      <t>ハイキノウ</t>
    </rPh>
    <rPh sb="3" eb="5">
      <t>ケンサ</t>
    </rPh>
    <phoneticPr fontId="1"/>
  </si>
  <si>
    <t>消化器検査</t>
    <rPh sb="0" eb="3">
      <t>ショウカキ</t>
    </rPh>
    <rPh sb="3" eb="5">
      <t>ケンサ</t>
    </rPh>
    <phoneticPr fontId="1"/>
  </si>
  <si>
    <t>胃カメラ</t>
    <rPh sb="0" eb="1">
      <t>イ</t>
    </rPh>
    <phoneticPr fontId="1"/>
  </si>
  <si>
    <t>腹部超音波</t>
    <rPh sb="0" eb="2">
      <t>フクブ</t>
    </rPh>
    <rPh sb="2" eb="5">
      <t>チョウオンパ</t>
    </rPh>
    <phoneticPr fontId="1"/>
  </si>
  <si>
    <t>肝機能検査</t>
    <rPh sb="0" eb="3">
      <t>カンキノウ</t>
    </rPh>
    <rPh sb="3" eb="5">
      <t>ケンサ</t>
    </rPh>
    <phoneticPr fontId="1"/>
  </si>
  <si>
    <t>総蛋白</t>
    <rPh sb="0" eb="1">
      <t>ソウ</t>
    </rPh>
    <rPh sb="1" eb="3">
      <t>タンパク</t>
    </rPh>
    <phoneticPr fontId="1"/>
  </si>
  <si>
    <t>ＨＢｓ抗原</t>
    <rPh sb="3" eb="5">
      <t>コウゲン</t>
    </rPh>
    <phoneticPr fontId="1"/>
  </si>
  <si>
    <t>ＨＣＶ抗体</t>
    <rPh sb="3" eb="5">
      <t>コウタイ</t>
    </rPh>
    <phoneticPr fontId="1"/>
  </si>
  <si>
    <t>比重</t>
    <rPh sb="0" eb="2">
      <t>ヒジュウ</t>
    </rPh>
    <phoneticPr fontId="1"/>
  </si>
  <si>
    <t>潜血</t>
    <rPh sb="0" eb="2">
      <t>センケツ</t>
    </rPh>
    <phoneticPr fontId="1"/>
  </si>
  <si>
    <t>糖尿病</t>
    <rPh sb="0" eb="3">
      <t>トウニョウビョウ</t>
    </rPh>
    <phoneticPr fontId="1"/>
  </si>
  <si>
    <t>脂質検査</t>
    <rPh sb="0" eb="2">
      <t>シシツ</t>
    </rPh>
    <rPh sb="2" eb="4">
      <t>ケンサ</t>
    </rPh>
    <phoneticPr fontId="1"/>
  </si>
  <si>
    <t>中性脂肪</t>
    <rPh sb="0" eb="2">
      <t>チュウセイ</t>
    </rPh>
    <rPh sb="2" eb="4">
      <t>シボウ</t>
    </rPh>
    <phoneticPr fontId="1"/>
  </si>
  <si>
    <t>腎機能検査</t>
    <rPh sb="0" eb="3">
      <t>ジンキノウ</t>
    </rPh>
    <rPh sb="3" eb="5">
      <t>ケンサ</t>
    </rPh>
    <phoneticPr fontId="1"/>
  </si>
  <si>
    <t>尿素窒素</t>
    <rPh sb="0" eb="2">
      <t>ニョウソ</t>
    </rPh>
    <rPh sb="2" eb="4">
      <t>チッソ</t>
    </rPh>
    <phoneticPr fontId="1"/>
  </si>
  <si>
    <t>尿酸</t>
    <rPh sb="0" eb="2">
      <t>ニョウサン</t>
    </rPh>
    <phoneticPr fontId="1"/>
  </si>
  <si>
    <t>膵機能検査</t>
    <rPh sb="0" eb="1">
      <t>スイゾウ</t>
    </rPh>
    <rPh sb="1" eb="3">
      <t>キノウ</t>
    </rPh>
    <rPh sb="3" eb="5">
      <t>ケンサ</t>
    </rPh>
    <phoneticPr fontId="1"/>
  </si>
  <si>
    <t>血液検査</t>
    <rPh sb="0" eb="2">
      <t>ケツエキ</t>
    </rPh>
    <rPh sb="2" eb="4">
      <t>ケンサ</t>
    </rPh>
    <phoneticPr fontId="1"/>
  </si>
  <si>
    <t>血色素</t>
    <rPh sb="0" eb="3">
      <t>ケッシキソ</t>
    </rPh>
    <phoneticPr fontId="1"/>
  </si>
  <si>
    <t>赤血球</t>
    <rPh sb="0" eb="3">
      <t>セッケッキュウ</t>
    </rPh>
    <phoneticPr fontId="1"/>
  </si>
  <si>
    <t>白血球</t>
    <rPh sb="0" eb="3">
      <t>ハッケッキュウ</t>
    </rPh>
    <phoneticPr fontId="1"/>
  </si>
  <si>
    <t>血液像</t>
    <rPh sb="0" eb="2">
      <t>ケツエキ</t>
    </rPh>
    <rPh sb="2" eb="3">
      <t>ゾウ</t>
    </rPh>
    <phoneticPr fontId="1"/>
  </si>
  <si>
    <t>血小板数</t>
    <rPh sb="0" eb="3">
      <t>ケッショウバン</t>
    </rPh>
    <rPh sb="3" eb="4">
      <t>スウ</t>
    </rPh>
    <phoneticPr fontId="1"/>
  </si>
  <si>
    <t>血沈検査</t>
    <rPh sb="0" eb="2">
      <t>ケッチン</t>
    </rPh>
    <rPh sb="2" eb="4">
      <t>ケンサ</t>
    </rPh>
    <phoneticPr fontId="1"/>
  </si>
  <si>
    <t>血清検査</t>
    <rPh sb="0" eb="2">
      <t>ケッセイ</t>
    </rPh>
    <rPh sb="2" eb="4">
      <t>ケンサ</t>
    </rPh>
    <phoneticPr fontId="1"/>
  </si>
  <si>
    <t>梅毒血清検査</t>
    <rPh sb="0" eb="2">
      <t>バイドク</t>
    </rPh>
    <rPh sb="2" eb="4">
      <t>ケッセイ</t>
    </rPh>
    <rPh sb="4" eb="6">
      <t>ケンサ</t>
    </rPh>
    <phoneticPr fontId="1"/>
  </si>
  <si>
    <t>血液型</t>
    <rPh sb="0" eb="2">
      <t>ケツエキ</t>
    </rPh>
    <rPh sb="2" eb="3">
      <t>ガタ</t>
    </rPh>
    <phoneticPr fontId="1"/>
  </si>
  <si>
    <t>便検査</t>
    <rPh sb="0" eb="1">
      <t>ベン</t>
    </rPh>
    <rPh sb="1" eb="3">
      <t>ケンサ</t>
    </rPh>
    <phoneticPr fontId="1"/>
  </si>
  <si>
    <t>潜血（２日間法）</t>
    <rPh sb="0" eb="2">
      <t>センケツ</t>
    </rPh>
    <rPh sb="4" eb="5">
      <t>ヒ</t>
    </rPh>
    <rPh sb="5" eb="6">
      <t>カン</t>
    </rPh>
    <rPh sb="6" eb="7">
      <t>ホウ</t>
    </rPh>
    <phoneticPr fontId="1"/>
  </si>
  <si>
    <t>虫卵</t>
    <rPh sb="0" eb="1">
      <t>チュウ</t>
    </rPh>
    <rPh sb="1" eb="2">
      <t>ラン</t>
    </rPh>
    <phoneticPr fontId="1"/>
  </si>
  <si>
    <t>視力検査</t>
    <rPh sb="0" eb="2">
      <t>シリョク</t>
    </rPh>
    <rPh sb="2" eb="4">
      <t>ケンサ</t>
    </rPh>
    <phoneticPr fontId="1"/>
  </si>
  <si>
    <t>眼底検査</t>
    <rPh sb="0" eb="2">
      <t>ガンテイ</t>
    </rPh>
    <rPh sb="2" eb="4">
      <t>ケンサ</t>
    </rPh>
    <phoneticPr fontId="1"/>
  </si>
  <si>
    <t>眼圧検査</t>
    <rPh sb="0" eb="2">
      <t>ガンアツ</t>
    </rPh>
    <rPh sb="2" eb="4">
      <t>ケンサ</t>
    </rPh>
    <phoneticPr fontId="1"/>
  </si>
  <si>
    <t>聴力検査</t>
    <rPh sb="0" eb="2">
      <t>チョウリョク</t>
    </rPh>
    <rPh sb="2" eb="4">
      <t>ケンサ</t>
    </rPh>
    <phoneticPr fontId="1"/>
  </si>
  <si>
    <t xml:space="preserve"> 様式  　区分</t>
    <rPh sb="1" eb="3">
      <t>ヨウシキ</t>
    </rPh>
    <rPh sb="6" eb="8">
      <t>クブン</t>
    </rPh>
    <phoneticPr fontId="1"/>
  </si>
  <si>
    <t>1       1</t>
    <phoneticPr fontId="1"/>
  </si>
  <si>
    <t>家族健診</t>
    <rPh sb="0" eb="2">
      <t>カゾク</t>
    </rPh>
    <rPh sb="2" eb="4">
      <t>ケンシン</t>
    </rPh>
    <phoneticPr fontId="1"/>
  </si>
  <si>
    <t>健診総費用</t>
    <rPh sb="0" eb="2">
      <t>ケンシン</t>
    </rPh>
    <rPh sb="2" eb="3">
      <t>ソウ</t>
    </rPh>
    <rPh sb="3" eb="5">
      <t>ヒヨウ</t>
    </rPh>
    <phoneticPr fontId="1"/>
  </si>
  <si>
    <t>特定健診部分</t>
    <rPh sb="0" eb="2">
      <t>トクテイ</t>
    </rPh>
    <rPh sb="2" eb="4">
      <t>ケンシン</t>
    </rPh>
    <rPh sb="4" eb="6">
      <t>ブブン</t>
    </rPh>
    <phoneticPr fontId="1"/>
  </si>
  <si>
    <t>続柄</t>
    <rPh sb="0" eb="2">
      <t>ゾクガラ</t>
    </rPh>
    <phoneticPr fontId="1"/>
  </si>
  <si>
    <t>健診受診日</t>
    <rPh sb="0" eb="2">
      <t>ケンシン</t>
    </rPh>
    <rPh sb="2" eb="4">
      <t>ジュシン</t>
    </rPh>
    <rPh sb="4" eb="5">
      <t>ビ</t>
    </rPh>
    <phoneticPr fontId="1"/>
  </si>
  <si>
    <t>①</t>
    <phoneticPr fontId="1"/>
  </si>
  <si>
    <t>②</t>
    <phoneticPr fontId="1"/>
  </si>
  <si>
    <t>③</t>
    <phoneticPr fontId="1"/>
  </si>
  <si>
    <t>④</t>
    <phoneticPr fontId="1"/>
  </si>
  <si>
    <t>自己負担額</t>
    <rPh sb="0" eb="2">
      <t>ジコ</t>
    </rPh>
    <rPh sb="2" eb="4">
      <t>フタン</t>
    </rPh>
    <rPh sb="4" eb="5">
      <t>ガク</t>
    </rPh>
    <phoneticPr fontId="1"/>
  </si>
  <si>
    <t>健保請求額</t>
    <rPh sb="0" eb="2">
      <t>ケンポ</t>
    </rPh>
    <rPh sb="2" eb="4">
      <t>セイキュウ</t>
    </rPh>
    <rPh sb="4" eb="5">
      <t>ガク</t>
    </rPh>
    <phoneticPr fontId="1"/>
  </si>
  <si>
    <t>受付印</t>
    <rPh sb="0" eb="3">
      <t>ウケツケイン</t>
    </rPh>
    <phoneticPr fontId="1"/>
  </si>
  <si>
    <t>項　目</t>
    <rPh sb="0" eb="1">
      <t>コウ</t>
    </rPh>
    <rPh sb="2" eb="3">
      <t>メ</t>
    </rPh>
    <phoneticPr fontId="1"/>
  </si>
  <si>
    <t>細　目</t>
    <rPh sb="0" eb="1">
      <t>サイ</t>
    </rPh>
    <rPh sb="2" eb="3">
      <t>モク</t>
    </rPh>
    <phoneticPr fontId="1"/>
  </si>
  <si>
    <t>特　定　健　診　項　目</t>
    <rPh sb="0" eb="1">
      <t>トク</t>
    </rPh>
    <rPh sb="2" eb="3">
      <t>サダム</t>
    </rPh>
    <rPh sb="4" eb="5">
      <t>ケン</t>
    </rPh>
    <rPh sb="6" eb="7">
      <t>ミ</t>
    </rPh>
    <rPh sb="8" eb="9">
      <t>コウ</t>
    </rPh>
    <rPh sb="10" eb="11">
      <t>メ</t>
    </rPh>
    <phoneticPr fontId="1"/>
  </si>
  <si>
    <t>必　須　項　目</t>
    <rPh sb="0" eb="1">
      <t>ヒツ</t>
    </rPh>
    <rPh sb="2" eb="3">
      <t>ス</t>
    </rPh>
    <rPh sb="4" eb="5">
      <t>コウ</t>
    </rPh>
    <rPh sb="6" eb="7">
      <t>メ</t>
    </rPh>
    <phoneticPr fontId="1"/>
  </si>
  <si>
    <t>質問（問診）票（国の定めるもの）</t>
    <rPh sb="0" eb="2">
      <t>シツモン</t>
    </rPh>
    <rPh sb="3" eb="5">
      <t>モンシン</t>
    </rPh>
    <rPh sb="6" eb="7">
      <t>ヒョウ</t>
    </rPh>
    <rPh sb="8" eb="9">
      <t>クニ</t>
    </rPh>
    <rPh sb="10" eb="11">
      <t>サダ</t>
    </rPh>
    <phoneticPr fontId="1"/>
  </si>
  <si>
    <t>理学的所見（身体診察）</t>
    <rPh sb="0" eb="3">
      <t>リガクテキ</t>
    </rPh>
    <rPh sb="3" eb="5">
      <t>ショケン</t>
    </rPh>
    <rPh sb="6" eb="8">
      <t>シンタイ</t>
    </rPh>
    <rPh sb="8" eb="10">
      <t>シンサツ</t>
    </rPh>
    <phoneticPr fontId="1"/>
  </si>
  <si>
    <t>計測</t>
    <rPh sb="0" eb="2">
      <t>ケイソク</t>
    </rPh>
    <phoneticPr fontId="1"/>
  </si>
  <si>
    <t>標準体重</t>
    <rPh sb="0" eb="2">
      <t>ヒョウジュン</t>
    </rPh>
    <rPh sb="2" eb="4">
      <t>タイジュウ</t>
    </rPh>
    <phoneticPr fontId="1"/>
  </si>
  <si>
    <t>ＢＭＩ指数</t>
    <rPh sb="3" eb="5">
      <t>シスウ</t>
    </rPh>
    <phoneticPr fontId="1"/>
  </si>
  <si>
    <t>腹囲</t>
    <rPh sb="0" eb="2">
      <t>フクイ</t>
    </rPh>
    <phoneticPr fontId="1"/>
  </si>
  <si>
    <t>検尿検査</t>
    <rPh sb="0" eb="2">
      <t>ケンニョウ</t>
    </rPh>
    <rPh sb="2" eb="4">
      <t>ケンサ</t>
    </rPh>
    <phoneticPr fontId="1"/>
  </si>
  <si>
    <t>蛋白</t>
    <rPh sb="0" eb="2">
      <t>タンパク</t>
    </rPh>
    <phoneticPr fontId="1"/>
  </si>
  <si>
    <t>糖</t>
    <rPh sb="0" eb="1">
      <t>トウ</t>
    </rPh>
    <phoneticPr fontId="1"/>
  </si>
  <si>
    <t>空腹時血糖</t>
    <rPh sb="0" eb="2">
      <t>クウフク</t>
    </rPh>
    <rPh sb="2" eb="3">
      <t>ジ</t>
    </rPh>
    <rPh sb="3" eb="5">
      <t>ケットウ</t>
    </rPh>
    <phoneticPr fontId="1"/>
  </si>
  <si>
    <t>医師判断</t>
    <rPh sb="0" eb="2">
      <t>イシ</t>
    </rPh>
    <rPh sb="2" eb="4">
      <t>ハンダン</t>
    </rPh>
    <phoneticPr fontId="1"/>
  </si>
  <si>
    <t>１２誘導心電図</t>
    <rPh sb="2" eb="4">
      <t>ユウドウ</t>
    </rPh>
    <rPh sb="4" eb="7">
      <t>シンデンズ</t>
    </rPh>
    <phoneticPr fontId="1"/>
  </si>
  <si>
    <t>血液一般</t>
    <rPh sb="0" eb="2">
      <t>ケツエキ</t>
    </rPh>
    <rPh sb="2" eb="4">
      <t>イッパン</t>
    </rPh>
    <phoneticPr fontId="1"/>
  </si>
  <si>
    <t>特定保健指導
（４０才以上のみ）</t>
    <rPh sb="0" eb="2">
      <t>トクテイ</t>
    </rPh>
    <rPh sb="2" eb="4">
      <t>ホケン</t>
    </rPh>
    <rPh sb="4" eb="6">
      <t>シドウ</t>
    </rPh>
    <rPh sb="10" eb="11">
      <t>サイ</t>
    </rPh>
    <rPh sb="11" eb="13">
      <t>イジョウ</t>
    </rPh>
    <phoneticPr fontId="1"/>
  </si>
  <si>
    <t>積極的支援</t>
    <rPh sb="0" eb="2">
      <t>セッキョク</t>
    </rPh>
    <rPh sb="2" eb="3">
      <t>テキ</t>
    </rPh>
    <rPh sb="3" eb="5">
      <t>シエン</t>
    </rPh>
    <phoneticPr fontId="1"/>
  </si>
  <si>
    <t>情報提供（結果報告）</t>
    <rPh sb="0" eb="2">
      <t>ジョウホウ</t>
    </rPh>
    <rPh sb="2" eb="4">
      <t>テイキョウ</t>
    </rPh>
    <rPh sb="5" eb="7">
      <t>ケッカ</t>
    </rPh>
    <rPh sb="7" eb="9">
      <t>ホウコク</t>
    </rPh>
    <phoneticPr fontId="1"/>
  </si>
  <si>
    <t>沈渣</t>
    <rPh sb="0" eb="2">
      <t>チンサ</t>
    </rPh>
    <phoneticPr fontId="1"/>
  </si>
  <si>
    <t>初回のみ</t>
    <rPh sb="0" eb="2">
      <t>ショカイ</t>
    </rPh>
    <phoneticPr fontId="1"/>
  </si>
  <si>
    <t>　　　(2) 個人負担</t>
    <rPh sb="7" eb="9">
      <t>コジン</t>
    </rPh>
    <rPh sb="9" eb="11">
      <t>フタン</t>
    </rPh>
    <phoneticPr fontId="1"/>
  </si>
  <si>
    <t>Ａドック</t>
    <phoneticPr fontId="1"/>
  </si>
  <si>
    <r>
      <t>●</t>
    </r>
    <r>
      <rPr>
        <sz val="9"/>
        <color indexed="8"/>
        <rFont val="ＭＳ 明朝"/>
        <family val="1"/>
        <charset val="128"/>
      </rPr>
      <t>レントゲン差額</t>
    </r>
    <rPh sb="6" eb="8">
      <t>サガク</t>
    </rPh>
    <phoneticPr fontId="1"/>
  </si>
  <si>
    <t>　　　(3) 費用請求</t>
    <rPh sb="7" eb="9">
      <t>ヒヨウ</t>
    </rPh>
    <rPh sb="9" eb="11">
      <t>セイキュウ</t>
    </rPh>
    <phoneticPr fontId="1"/>
  </si>
  <si>
    <t xml:space="preserve">  　  (1) 対象者</t>
    <rPh sb="9" eb="11">
      <t>タイショウ</t>
    </rPh>
    <rPh sb="11" eb="12">
      <t>シャ</t>
    </rPh>
    <phoneticPr fontId="1"/>
  </si>
  <si>
    <t xml:space="preserve">  　　(2) 個人負担</t>
    <rPh sb="8" eb="10">
      <t>コジン</t>
    </rPh>
    <rPh sb="10" eb="12">
      <t>フタン</t>
    </rPh>
    <phoneticPr fontId="1"/>
  </si>
  <si>
    <t>　  　(3) 費用請求</t>
    <rPh sb="8" eb="10">
      <t>ヒヨウ</t>
    </rPh>
    <rPh sb="10" eb="12">
      <t>セイキュウ</t>
    </rPh>
    <phoneticPr fontId="1"/>
  </si>
  <si>
    <t xml:space="preserve">   　 (1) 対象者</t>
    <rPh sb="9" eb="11">
      <t>タイショウ</t>
    </rPh>
    <rPh sb="11" eb="12">
      <t>シャ</t>
    </rPh>
    <phoneticPr fontId="1"/>
  </si>
  <si>
    <t>　  　(2) 個人負担</t>
    <rPh sb="8" eb="10">
      <t>コジン</t>
    </rPh>
    <rPh sb="10" eb="12">
      <t>フタン</t>
    </rPh>
    <phoneticPr fontId="1"/>
  </si>
  <si>
    <t>　 　 　　　＊上記「検査項目一覧」に記載のない検査項目を受診した場合、自己負担となります（オプション扱い）。</t>
    <rPh sb="8" eb="10">
      <t>ジョウキ</t>
    </rPh>
    <rPh sb="11" eb="13">
      <t>ケンサ</t>
    </rPh>
    <rPh sb="13" eb="15">
      <t>コウモク</t>
    </rPh>
    <rPh sb="15" eb="17">
      <t>イチラン</t>
    </rPh>
    <rPh sb="19" eb="21">
      <t>キサイ</t>
    </rPh>
    <rPh sb="24" eb="26">
      <t>ケンサ</t>
    </rPh>
    <rPh sb="26" eb="28">
      <t>コウモク</t>
    </rPh>
    <rPh sb="29" eb="31">
      <t>ジュシン</t>
    </rPh>
    <rPh sb="33" eb="35">
      <t>バアイ</t>
    </rPh>
    <rPh sb="36" eb="38">
      <t>ジコ</t>
    </rPh>
    <rPh sb="38" eb="40">
      <t>フタン</t>
    </rPh>
    <rPh sb="51" eb="52">
      <t>アツカ</t>
    </rPh>
    <phoneticPr fontId="1"/>
  </si>
  <si>
    <t>　 　 　　　＊上記「検査項目一覧」に記載のない検査を受診した場合、自己負担となります（オプション扱い）。</t>
    <rPh sb="8" eb="10">
      <t>ジョウキ</t>
    </rPh>
    <rPh sb="11" eb="13">
      <t>ケンサ</t>
    </rPh>
    <rPh sb="13" eb="15">
      <t>コウモク</t>
    </rPh>
    <rPh sb="15" eb="17">
      <t>イチラン</t>
    </rPh>
    <rPh sb="19" eb="21">
      <t>キサイ</t>
    </rPh>
    <rPh sb="24" eb="26">
      <t>ケンサ</t>
    </rPh>
    <rPh sb="27" eb="29">
      <t>ジュシン</t>
    </rPh>
    <rPh sb="31" eb="33">
      <t>バアイ</t>
    </rPh>
    <rPh sb="34" eb="36">
      <t>ジコ</t>
    </rPh>
    <rPh sb="36" eb="38">
      <t>フタン</t>
    </rPh>
    <rPh sb="49" eb="50">
      <t>アツカ</t>
    </rPh>
    <phoneticPr fontId="1"/>
  </si>
  <si>
    <t>振込先</t>
    <rPh sb="0" eb="2">
      <t>フリコ</t>
    </rPh>
    <rPh sb="2" eb="3">
      <t>サキ</t>
    </rPh>
    <phoneticPr fontId="1"/>
  </si>
  <si>
    <t>口　 座　 名　 義</t>
    <rPh sb="0" eb="1">
      <t>クチ</t>
    </rPh>
    <rPh sb="3" eb="4">
      <t>ザ</t>
    </rPh>
    <rPh sb="6" eb="7">
      <t>メイ</t>
    </rPh>
    <rPh sb="9" eb="10">
      <t>ギ</t>
    </rPh>
    <phoneticPr fontId="1"/>
  </si>
  <si>
    <t>担当</t>
    <rPh sb="0" eb="2">
      <t>タントウ</t>
    </rPh>
    <phoneticPr fontId="1"/>
  </si>
  <si>
    <t>検印</t>
    <rPh sb="0" eb="2">
      <t>ケンイン</t>
    </rPh>
    <phoneticPr fontId="1"/>
  </si>
  <si>
    <r>
      <t>健</t>
    </r>
    <r>
      <rPr>
        <sz val="4"/>
        <rFont val="ＭＳ 明朝"/>
        <family val="1"/>
        <charset val="128"/>
      </rPr>
      <t xml:space="preserve"> </t>
    </r>
    <r>
      <rPr>
        <sz val="11"/>
        <rFont val="ＭＳ 明朝"/>
        <family val="1"/>
        <charset val="128"/>
      </rPr>
      <t>保</t>
    </r>
    <r>
      <rPr>
        <sz val="4"/>
        <rFont val="ＭＳ 明朝"/>
        <family val="1"/>
        <charset val="128"/>
      </rPr>
      <t xml:space="preserve"> </t>
    </r>
    <r>
      <rPr>
        <sz val="11"/>
        <rFont val="ＭＳ 明朝"/>
        <family val="1"/>
        <charset val="128"/>
      </rPr>
      <t>記</t>
    </r>
    <r>
      <rPr>
        <sz val="4"/>
        <rFont val="ＭＳ 明朝"/>
        <family val="1"/>
        <charset val="128"/>
      </rPr>
      <t xml:space="preserve"> </t>
    </r>
    <r>
      <rPr>
        <sz val="11"/>
        <rFont val="ＭＳ 明朝"/>
        <family val="1"/>
        <charset val="128"/>
      </rPr>
      <t>入</t>
    </r>
    <r>
      <rPr>
        <sz val="4"/>
        <rFont val="ＭＳ 明朝"/>
        <family val="1"/>
        <charset val="128"/>
      </rPr>
      <t xml:space="preserve"> </t>
    </r>
    <r>
      <rPr>
        <sz val="11"/>
        <rFont val="ＭＳ 明朝"/>
        <family val="1"/>
        <charset val="128"/>
      </rPr>
      <t>欄</t>
    </r>
    <rPh sb="0" eb="1">
      <t>ケン</t>
    </rPh>
    <rPh sb="2" eb="3">
      <t>ホ</t>
    </rPh>
    <rPh sb="4" eb="5">
      <t>キ</t>
    </rPh>
    <rPh sb="6" eb="7">
      <t>イリ</t>
    </rPh>
    <rPh sb="8" eb="9">
      <t>ラン</t>
    </rPh>
    <phoneticPr fontId="1"/>
  </si>
  <si>
    <t>　 ＊請求金額や領収金額が、自己負担金控除後である場合、その旨を記載願います。</t>
    <rPh sb="3" eb="5">
      <t>セイキュウ</t>
    </rPh>
    <rPh sb="5" eb="7">
      <t>キンガク</t>
    </rPh>
    <rPh sb="8" eb="10">
      <t>リョウシュウ</t>
    </rPh>
    <rPh sb="10" eb="12">
      <t>キンガク</t>
    </rPh>
    <rPh sb="14" eb="16">
      <t>ジコ</t>
    </rPh>
    <rPh sb="16" eb="19">
      <t>フタンキン</t>
    </rPh>
    <rPh sb="19" eb="21">
      <t>コウジョ</t>
    </rPh>
    <rPh sb="21" eb="22">
      <t>アト</t>
    </rPh>
    <rPh sb="25" eb="27">
      <t>バアイ</t>
    </rPh>
    <rPh sb="30" eb="31">
      <t>ムネ</t>
    </rPh>
    <phoneticPr fontId="1"/>
  </si>
  <si>
    <t>　 (区分毎に用紙を変更する必要はありません。)</t>
    <rPh sb="3" eb="5">
      <t>クブン</t>
    </rPh>
    <rPh sb="5" eb="6">
      <t>マイ</t>
    </rPh>
    <rPh sb="7" eb="9">
      <t>ヨウシ</t>
    </rPh>
    <rPh sb="10" eb="12">
      <t>ヘンコウ</t>
    </rPh>
    <rPh sb="14" eb="16">
      <t>ヒツヨウ</t>
    </rPh>
    <phoneticPr fontId="1"/>
  </si>
  <si>
    <t>合 計</t>
    <rPh sb="0" eb="1">
      <t>ゴウ</t>
    </rPh>
    <rPh sb="2" eb="3">
      <t>ケイ</t>
    </rPh>
    <phoneticPr fontId="1"/>
  </si>
  <si>
    <t>生年月日</t>
    <rPh sb="0" eb="2">
      <t>セイネン</t>
    </rPh>
    <rPh sb="2" eb="4">
      <t>ツキヒ</t>
    </rPh>
    <phoneticPr fontId="1"/>
  </si>
  <si>
    <t>②</t>
    <phoneticPr fontId="1"/>
  </si>
  <si>
    <t>(2)特定健診部分(②)は、健診総費用の内、特定健診部分の費用のみをご記入ください。</t>
    <rPh sb="3" eb="5">
      <t>トクテイ</t>
    </rPh>
    <rPh sb="5" eb="7">
      <t>ケンシン</t>
    </rPh>
    <rPh sb="7" eb="9">
      <t>ブブン</t>
    </rPh>
    <rPh sb="14" eb="16">
      <t>ケンシン</t>
    </rPh>
    <rPh sb="16" eb="19">
      <t>ソウヒヨウ</t>
    </rPh>
    <rPh sb="20" eb="21">
      <t>ウチ</t>
    </rPh>
    <rPh sb="22" eb="24">
      <t>トクテイ</t>
    </rPh>
    <rPh sb="24" eb="26">
      <t>ケンシン</t>
    </rPh>
    <rPh sb="26" eb="28">
      <t>ブブン</t>
    </rPh>
    <rPh sb="29" eb="31">
      <t>ヒヨウ</t>
    </rPh>
    <rPh sb="35" eb="37">
      <t>キニュウ</t>
    </rPh>
    <phoneticPr fontId="1"/>
  </si>
  <si>
    <t>(3)特定健診部分(②)は、健診総費用の内、特定健診部分の費用のみをご記入ください。</t>
    <rPh sb="3" eb="5">
      <t>トクテイ</t>
    </rPh>
    <rPh sb="5" eb="7">
      <t>ケンシン</t>
    </rPh>
    <rPh sb="7" eb="9">
      <t>ブブン</t>
    </rPh>
    <rPh sb="14" eb="16">
      <t>ケンシン</t>
    </rPh>
    <rPh sb="16" eb="19">
      <t>ソウヒヨウ</t>
    </rPh>
    <rPh sb="20" eb="21">
      <t>ウチ</t>
    </rPh>
    <rPh sb="22" eb="24">
      <t>トクテイ</t>
    </rPh>
    <rPh sb="24" eb="26">
      <t>ケンシン</t>
    </rPh>
    <rPh sb="26" eb="28">
      <t>ブブン</t>
    </rPh>
    <rPh sb="29" eb="31">
      <t>ヒヨウ</t>
    </rPh>
    <rPh sb="35" eb="37">
      <t>キニュウ</t>
    </rPh>
    <phoneticPr fontId="1"/>
  </si>
  <si>
    <t>請 求 金 額 の 内 訳</t>
    <rPh sb="0" eb="1">
      <t>ショウ</t>
    </rPh>
    <rPh sb="2" eb="3">
      <t>モトム</t>
    </rPh>
    <rPh sb="4" eb="5">
      <t>カネ</t>
    </rPh>
    <rPh sb="6" eb="7">
      <t>ガク</t>
    </rPh>
    <rPh sb="10" eb="11">
      <t>ナイ</t>
    </rPh>
    <rPh sb="12" eb="13">
      <t>ヤク</t>
    </rPh>
    <phoneticPr fontId="1"/>
  </si>
  <si>
    <t>合　　　　　計</t>
    <rPh sb="0" eb="1">
      <t>ゴウ</t>
    </rPh>
    <rPh sb="6" eb="7">
      <t>ケイ</t>
    </rPh>
    <phoneticPr fontId="1"/>
  </si>
  <si>
    <t>＊請求金額や領収金額が、自己負担金控除後である場合、その旨を記載願います。</t>
    <rPh sb="1" eb="3">
      <t>セイキュウ</t>
    </rPh>
    <rPh sb="3" eb="5">
      <t>キンガク</t>
    </rPh>
    <rPh sb="6" eb="8">
      <t>リョウシュウ</t>
    </rPh>
    <rPh sb="8" eb="10">
      <t>キンガク</t>
    </rPh>
    <rPh sb="12" eb="14">
      <t>ジコ</t>
    </rPh>
    <rPh sb="14" eb="17">
      <t>フタンキン</t>
    </rPh>
    <rPh sb="17" eb="19">
      <t>コウジョ</t>
    </rPh>
    <rPh sb="19" eb="20">
      <t>アト</t>
    </rPh>
    <rPh sb="23" eb="25">
      <t>バアイ</t>
    </rPh>
    <rPh sb="28" eb="29">
      <t>ムネ</t>
    </rPh>
    <phoneticPr fontId="1"/>
  </si>
  <si>
    <t>合計</t>
    <rPh sb="0" eb="1">
      <t>ゴウ</t>
    </rPh>
    <rPh sb="1" eb="2">
      <t>ケイ</t>
    </rPh>
    <phoneticPr fontId="1"/>
  </si>
  <si>
    <t>区 分</t>
    <rPh sb="0" eb="1">
      <t>ク</t>
    </rPh>
    <rPh sb="2" eb="3">
      <t>ブン</t>
    </rPh>
    <phoneticPr fontId="1"/>
  </si>
  <si>
    <t>計</t>
    <rPh sb="0" eb="1">
      <t>ケイ</t>
    </rPh>
    <phoneticPr fontId="1"/>
  </si>
  <si>
    <t>社　員</t>
    <rPh sb="0" eb="1">
      <t>シャ</t>
    </rPh>
    <rPh sb="2" eb="3">
      <t>イン</t>
    </rPh>
    <phoneticPr fontId="1"/>
  </si>
  <si>
    <t>家　族</t>
    <rPh sb="0" eb="1">
      <t>イエ</t>
    </rPh>
    <rPh sb="2" eb="3">
      <t>ゾク</t>
    </rPh>
    <phoneticPr fontId="1"/>
  </si>
  <si>
    <t>社員の婦人科検診</t>
    <rPh sb="0" eb="2">
      <t>シャイン</t>
    </rPh>
    <rPh sb="3" eb="6">
      <t>フジンカ</t>
    </rPh>
    <rPh sb="6" eb="8">
      <t>ケンシン</t>
    </rPh>
    <phoneticPr fontId="1"/>
  </si>
  <si>
    <t>　 (社員受診の場合は、記入の必要がありません。)</t>
    <rPh sb="3" eb="5">
      <t>シャイン</t>
    </rPh>
    <rPh sb="5" eb="7">
      <t>ジュシン</t>
    </rPh>
    <rPh sb="8" eb="10">
      <t>バアイ</t>
    </rPh>
    <rPh sb="12" eb="14">
      <t>キニュウ</t>
    </rPh>
    <rPh sb="15" eb="17">
      <t>ヒツヨウ</t>
    </rPh>
    <phoneticPr fontId="1"/>
  </si>
  <si>
    <t>社 員（被 保 険 者）分</t>
    <rPh sb="0" eb="1">
      <t>シャ</t>
    </rPh>
    <rPh sb="2" eb="3">
      <t>イン</t>
    </rPh>
    <rPh sb="4" eb="5">
      <t>ヒ</t>
    </rPh>
    <rPh sb="6" eb="7">
      <t>ホ</t>
    </rPh>
    <rPh sb="8" eb="9">
      <t>ケン</t>
    </rPh>
    <rPh sb="10" eb="11">
      <t>シャ</t>
    </rPh>
    <rPh sb="12" eb="13">
      <t>ブン</t>
    </rPh>
    <phoneticPr fontId="1"/>
  </si>
  <si>
    <t>家 族（被 扶 養 者）分</t>
    <rPh sb="0" eb="1">
      <t>イエ</t>
    </rPh>
    <rPh sb="2" eb="3">
      <t>ゾク</t>
    </rPh>
    <rPh sb="4" eb="5">
      <t>ヒ</t>
    </rPh>
    <rPh sb="6" eb="7">
      <t>タモツ</t>
    </rPh>
    <rPh sb="8" eb="9">
      <t>オサム</t>
    </rPh>
    <rPh sb="10" eb="11">
      <t>シャ</t>
    </rPh>
    <rPh sb="12" eb="13">
      <t>ブン</t>
    </rPh>
    <phoneticPr fontId="1"/>
  </si>
  <si>
    <r>
      <t>保</t>
    </r>
    <r>
      <rPr>
        <sz val="2"/>
        <rFont val="ＭＳ 明朝"/>
        <family val="1"/>
        <charset val="128"/>
      </rPr>
      <t xml:space="preserve"> </t>
    </r>
    <r>
      <rPr>
        <sz val="10"/>
        <rFont val="ＭＳ 明朝"/>
        <family val="1"/>
        <charset val="128"/>
      </rPr>
      <t>険</t>
    </r>
    <r>
      <rPr>
        <sz val="2"/>
        <rFont val="ＭＳ 明朝"/>
        <family val="1"/>
        <charset val="128"/>
      </rPr>
      <t xml:space="preserve"> </t>
    </r>
    <r>
      <rPr>
        <sz val="10"/>
        <rFont val="ＭＳ 明朝"/>
        <family val="1"/>
        <charset val="128"/>
      </rPr>
      <t>者</t>
    </r>
    <r>
      <rPr>
        <sz val="2"/>
        <rFont val="ＭＳ 明朝"/>
        <family val="1"/>
        <charset val="128"/>
      </rPr>
      <t xml:space="preserve"> </t>
    </r>
    <r>
      <rPr>
        <sz val="10"/>
        <rFont val="ＭＳ 明朝"/>
        <family val="1"/>
        <charset val="128"/>
      </rPr>
      <t>証
記</t>
    </r>
    <r>
      <rPr>
        <sz val="2"/>
        <rFont val="ＭＳ 明朝"/>
        <family val="1"/>
        <charset val="128"/>
      </rPr>
      <t xml:space="preserve"> </t>
    </r>
    <r>
      <rPr>
        <sz val="10"/>
        <rFont val="ＭＳ 明朝"/>
        <family val="1"/>
        <charset val="128"/>
      </rPr>
      <t>号</t>
    </r>
    <r>
      <rPr>
        <sz val="2"/>
        <rFont val="ＭＳ 明朝"/>
        <family val="1"/>
        <charset val="128"/>
      </rPr>
      <t xml:space="preserve"> </t>
    </r>
    <r>
      <rPr>
        <sz val="10"/>
        <rFont val="ＭＳ 明朝"/>
        <family val="1"/>
        <charset val="128"/>
      </rPr>
      <t>番</t>
    </r>
    <r>
      <rPr>
        <sz val="2"/>
        <rFont val="ＭＳ 明朝"/>
        <family val="1"/>
        <charset val="128"/>
      </rPr>
      <t xml:space="preserve"> </t>
    </r>
    <r>
      <rPr>
        <sz val="10"/>
        <rFont val="ＭＳ 明朝"/>
        <family val="1"/>
        <charset val="128"/>
      </rPr>
      <t>号</t>
    </r>
    <rPh sb="0" eb="1">
      <t>ホ</t>
    </rPh>
    <rPh sb="2" eb="3">
      <t>ケン</t>
    </rPh>
    <rPh sb="4" eb="5">
      <t>シャ</t>
    </rPh>
    <rPh sb="6" eb="7">
      <t>アカシ</t>
    </rPh>
    <rPh sb="8" eb="9">
      <t>キ</t>
    </rPh>
    <rPh sb="10" eb="11">
      <t>ゴウ</t>
    </rPh>
    <rPh sb="12" eb="13">
      <t>バン</t>
    </rPh>
    <rPh sb="14" eb="15">
      <t>ゴウ</t>
    </rPh>
    <phoneticPr fontId="1"/>
  </si>
  <si>
    <t>社員氏名</t>
    <rPh sb="0" eb="2">
      <t>シャイン</t>
    </rPh>
    <rPh sb="2" eb="3">
      <t>シ</t>
    </rPh>
    <rPh sb="3" eb="4">
      <t>メイ</t>
    </rPh>
    <phoneticPr fontId="1"/>
  </si>
  <si>
    <t>家族氏名</t>
    <rPh sb="0" eb="2">
      <t>カゾク</t>
    </rPh>
    <rPh sb="2" eb="3">
      <t>シ</t>
    </rPh>
    <rPh sb="3" eb="4">
      <t>メイ</t>
    </rPh>
    <phoneticPr fontId="1"/>
  </si>
  <si>
    <t>(2)家族氏名・続柄欄は、家族受診の場合のみ記入願います。</t>
    <rPh sb="3" eb="5">
      <t>カゾク</t>
    </rPh>
    <rPh sb="5" eb="6">
      <t>シ</t>
    </rPh>
    <rPh sb="6" eb="7">
      <t>メイ</t>
    </rPh>
    <rPh sb="8" eb="10">
      <t>ゾクガラ</t>
    </rPh>
    <rPh sb="10" eb="11">
      <t>ラン</t>
    </rPh>
    <rPh sb="13" eb="15">
      <t>カゾク</t>
    </rPh>
    <rPh sb="15" eb="17">
      <t>ジュシン</t>
    </rPh>
    <rPh sb="18" eb="20">
      <t>バアイ</t>
    </rPh>
    <rPh sb="22" eb="24">
      <t>キニュウ</t>
    </rPh>
    <rPh sb="24" eb="25">
      <t>ネガ</t>
    </rPh>
    <phoneticPr fontId="1"/>
  </si>
  <si>
    <t>10</t>
    <phoneticPr fontId="1"/>
  </si>
  <si>
    <t>(4)自己負担額(③)の計算は、次のとおりです。</t>
    <rPh sb="3" eb="5">
      <t>ジコ</t>
    </rPh>
    <rPh sb="5" eb="7">
      <t>フタン</t>
    </rPh>
    <rPh sb="7" eb="8">
      <t>ガク</t>
    </rPh>
    <rPh sb="12" eb="14">
      <t>ケイサン</t>
    </rPh>
    <rPh sb="16" eb="17">
      <t>ツ</t>
    </rPh>
    <phoneticPr fontId="1"/>
  </si>
  <si>
    <t>　「病院の請求書又は領収書の原本又は写し｣「歯科結果表の写し｣</t>
    <rPh sb="22" eb="24">
      <t>シカ</t>
    </rPh>
    <phoneticPr fontId="1"/>
  </si>
  <si>
    <t>(3)婦人科検診 ⇒「病院の請求書又は領収書の原本又は写し｣「健診結果表の写し」</t>
    <rPh sb="3" eb="4">
      <t>ニンゲン</t>
    </rPh>
    <rPh sb="4" eb="5">
      <t>ヒト</t>
    </rPh>
    <rPh sb="5" eb="6">
      <t>カ</t>
    </rPh>
    <rPh sb="6" eb="7">
      <t>ケン</t>
    </rPh>
    <rPh sb="7" eb="8">
      <t>シンダン</t>
    </rPh>
    <phoneticPr fontId="1"/>
  </si>
  <si>
    <t>(2)女性社員が婦人科検診をドック受診時に一緒に受診したときは、婦人科検診費用は</t>
    <rPh sb="3" eb="5">
      <t>ジョセイ</t>
    </rPh>
    <rPh sb="5" eb="7">
      <t>シャイン</t>
    </rPh>
    <rPh sb="8" eb="10">
      <t>フジン</t>
    </rPh>
    <rPh sb="10" eb="11">
      <t>カ</t>
    </rPh>
    <rPh sb="11" eb="13">
      <t>ケンシン</t>
    </rPh>
    <rPh sb="17" eb="19">
      <t>ジュシン</t>
    </rPh>
    <rPh sb="19" eb="20">
      <t>ジ</t>
    </rPh>
    <rPh sb="21" eb="22">
      <t>１</t>
    </rPh>
    <rPh sb="32" eb="35">
      <t>フジンカ</t>
    </rPh>
    <rPh sb="35" eb="37">
      <t>ケンシン</t>
    </rPh>
    <rPh sb="37" eb="39">
      <t>ヒヨウ</t>
    </rPh>
    <phoneticPr fontId="1"/>
  </si>
  <si>
    <t>(3)自己負担額(③)の計算は、次のとおりです。</t>
    <rPh sb="3" eb="5">
      <t>ジコ</t>
    </rPh>
    <rPh sb="5" eb="7">
      <t>フタン</t>
    </rPh>
    <rPh sb="7" eb="8">
      <t>ガク</t>
    </rPh>
    <rPh sb="12" eb="14">
      <t>ケイサン</t>
    </rPh>
    <rPh sb="16" eb="17">
      <t>ツ</t>
    </rPh>
    <phoneticPr fontId="1"/>
  </si>
  <si>
    <t>◎･･･特定健診のために必ず実施する項目</t>
    <rPh sb="4" eb="6">
      <t>トクテイ</t>
    </rPh>
    <rPh sb="6" eb="8">
      <t>ケンシン</t>
    </rPh>
    <rPh sb="12" eb="13">
      <t>カナラ</t>
    </rPh>
    <rPh sb="14" eb="16">
      <t>ジッシ</t>
    </rPh>
    <rPh sb="18" eb="20">
      <t>コウモク</t>
    </rPh>
    <phoneticPr fontId="1"/>
  </si>
  <si>
    <t>○･･･定期健診の代替のために必ず実施する項目（特定健診項目以外）</t>
    <rPh sb="4" eb="6">
      <t>テイキ</t>
    </rPh>
    <rPh sb="6" eb="8">
      <t>ケンシン</t>
    </rPh>
    <rPh sb="9" eb="11">
      <t>ダイガエ</t>
    </rPh>
    <rPh sb="15" eb="16">
      <t>カナラ</t>
    </rPh>
    <rPh sb="17" eb="19">
      <t>ジッシ</t>
    </rPh>
    <rPh sb="21" eb="23">
      <t>コウモク</t>
    </rPh>
    <rPh sb="24" eb="26">
      <t>トクテイ</t>
    </rPh>
    <rPh sb="26" eb="28">
      <t>ケンシン</t>
    </rPh>
    <rPh sb="28" eb="30">
      <t>コウモク</t>
    </rPh>
    <rPh sb="30" eb="32">
      <t>イガイ</t>
    </rPh>
    <phoneticPr fontId="1"/>
  </si>
  <si>
    <t>▲･･･医師が必要と認めた場合に実施する項目</t>
    <rPh sb="4" eb="6">
      <t>イシ</t>
    </rPh>
    <rPh sb="7" eb="9">
      <t>ヒツヨウ</t>
    </rPh>
    <rPh sb="10" eb="11">
      <t>ミト</t>
    </rPh>
    <rPh sb="13" eb="15">
      <t>バアイ</t>
    </rPh>
    <rPh sb="16" eb="18">
      <t>ジッシ</t>
    </rPh>
    <rPh sb="20" eb="22">
      <t>コウモク</t>
    </rPh>
    <phoneticPr fontId="1"/>
  </si>
  <si>
    <t>□･･･当組合が指定する項目（当組合の補助の対象となる項目）</t>
    <rPh sb="4" eb="5">
      <t>トウ</t>
    </rPh>
    <rPh sb="5" eb="7">
      <t>クミアイ</t>
    </rPh>
    <rPh sb="8" eb="10">
      <t>シテイ</t>
    </rPh>
    <rPh sb="12" eb="14">
      <t>コウモク</t>
    </rPh>
    <rPh sb="15" eb="16">
      <t>トウ</t>
    </rPh>
    <rPh sb="16" eb="18">
      <t>クミアイ</t>
    </rPh>
    <rPh sb="19" eb="21">
      <t>ホジョ</t>
    </rPh>
    <rPh sb="22" eb="24">
      <t>タイショウ</t>
    </rPh>
    <rPh sb="27" eb="29">
      <t>コウモク</t>
    </rPh>
    <phoneticPr fontId="1"/>
  </si>
  <si>
    <t>●･･･当組合が指定する項目（当組合の補助の対象とならない項目）</t>
    <rPh sb="4" eb="5">
      <t>トウ</t>
    </rPh>
    <rPh sb="5" eb="7">
      <t>クミアイ</t>
    </rPh>
    <rPh sb="8" eb="10">
      <t>シテイ</t>
    </rPh>
    <rPh sb="12" eb="14">
      <t>コウモク</t>
    </rPh>
    <rPh sb="15" eb="16">
      <t>トウ</t>
    </rPh>
    <rPh sb="16" eb="18">
      <t>クミアイ</t>
    </rPh>
    <rPh sb="19" eb="21">
      <t>ホジョ</t>
    </rPh>
    <rPh sb="22" eb="24">
      <t>タイショウ</t>
    </rPh>
    <rPh sb="29" eb="31">
      <t>コウモク</t>
    </rPh>
    <phoneticPr fontId="1"/>
  </si>
  <si>
    <t>△･･･任意実施項目（受診者が希望すれば受診でき、当組合の補助の対象となる項目）</t>
    <rPh sb="4" eb="6">
      <t>ニンイ</t>
    </rPh>
    <rPh sb="6" eb="8">
      <t>ジッシ</t>
    </rPh>
    <rPh sb="8" eb="10">
      <t>コウモク</t>
    </rPh>
    <rPh sb="11" eb="13">
      <t>ジュシン</t>
    </rPh>
    <rPh sb="13" eb="14">
      <t>シャ</t>
    </rPh>
    <rPh sb="15" eb="17">
      <t>キボウ</t>
    </rPh>
    <rPh sb="20" eb="22">
      <t>ジュシン</t>
    </rPh>
    <rPh sb="25" eb="26">
      <t>トウ</t>
    </rPh>
    <rPh sb="26" eb="28">
      <t>クミアイ</t>
    </rPh>
    <rPh sb="29" eb="31">
      <t>ホジョ</t>
    </rPh>
    <rPh sb="32" eb="34">
      <t>タイショウ</t>
    </rPh>
    <rPh sb="37" eb="39">
      <t>コウモク</t>
    </rPh>
    <phoneticPr fontId="1"/>
  </si>
  <si>
    <t>■･･･基本のドック料金内に含まれる場合は助成対象項目</t>
    <rPh sb="4" eb="6">
      <t>キホン</t>
    </rPh>
    <rPh sb="10" eb="12">
      <t>リョウキン</t>
    </rPh>
    <rPh sb="12" eb="13">
      <t>ナイ</t>
    </rPh>
    <rPh sb="14" eb="15">
      <t>フク</t>
    </rPh>
    <rPh sb="18" eb="20">
      <t>バアイ</t>
    </rPh>
    <rPh sb="21" eb="23">
      <t>ジョセイ</t>
    </rPh>
    <rPh sb="23" eb="25">
      <t>タイショウ</t>
    </rPh>
    <rPh sb="25" eb="27">
      <t>コウモク</t>
    </rPh>
    <phoneticPr fontId="1"/>
  </si>
  <si>
    <r>
      <t>＊</t>
    </r>
    <r>
      <rPr>
        <sz val="6"/>
        <color indexed="8"/>
        <rFont val="ＭＳ 明朝"/>
        <family val="1"/>
        <charset val="128"/>
      </rPr>
      <t xml:space="preserve"> </t>
    </r>
    <r>
      <rPr>
        <sz val="10.5"/>
        <color indexed="8"/>
        <rFont val="ＭＳ 明朝"/>
        <family val="1"/>
        <charset val="128"/>
      </rPr>
      <t>記載の無い部分や項目は、当組合の補助の対象とならない項目と判断してください。</t>
    </r>
    <rPh sb="2" eb="4">
      <t>キサイ</t>
    </rPh>
    <rPh sb="5" eb="6">
      <t>ナ</t>
    </rPh>
    <rPh sb="7" eb="9">
      <t>ブブン</t>
    </rPh>
    <rPh sb="10" eb="12">
      <t>コウモク</t>
    </rPh>
    <rPh sb="14" eb="15">
      <t>トウ</t>
    </rPh>
    <rPh sb="15" eb="17">
      <t>クミアイ</t>
    </rPh>
    <rPh sb="18" eb="20">
      <t>ホジョ</t>
    </rPh>
    <rPh sb="21" eb="23">
      <t>タイショウ</t>
    </rPh>
    <rPh sb="28" eb="30">
      <t>コウモク</t>
    </rPh>
    <rPh sb="31" eb="33">
      <t>ハンダン</t>
    </rPh>
    <phoneticPr fontId="1"/>
  </si>
  <si>
    <r>
      <rPr>
        <sz val="10.5"/>
        <color indexed="9"/>
        <rFont val="ＭＳ 明朝"/>
        <family val="1"/>
        <charset val="128"/>
      </rPr>
      <t>＊</t>
    </r>
    <r>
      <rPr>
        <sz val="6"/>
        <color indexed="8"/>
        <rFont val="ＭＳ 明朝"/>
        <family val="1"/>
        <charset val="128"/>
      </rPr>
      <t xml:space="preserve"> </t>
    </r>
    <r>
      <rPr>
        <sz val="10.5"/>
        <color indexed="8"/>
        <rFont val="ＭＳ 明朝"/>
        <family val="1"/>
        <charset val="128"/>
      </rPr>
      <t>但し、各健診機関のセット料金に含まれている場合は、その限りではありません。</t>
    </r>
    <rPh sb="2" eb="3">
      <t>タダ</t>
    </rPh>
    <phoneticPr fontId="1"/>
  </si>
  <si>
    <t>人　間　ド　ッ　ク</t>
    <rPh sb="0" eb="1">
      <t>ヒト</t>
    </rPh>
    <rPh sb="2" eb="3">
      <t>アイダ</t>
    </rPh>
    <phoneticPr fontId="1"/>
  </si>
  <si>
    <t>Ａドック</t>
    <phoneticPr fontId="1"/>
  </si>
  <si>
    <t>Ｂドック</t>
    <phoneticPr fontId="1"/>
  </si>
  <si>
    <t>Ｃドック</t>
    <phoneticPr fontId="1"/>
  </si>
  <si>
    <t>◎</t>
    <phoneticPr fontId="1"/>
  </si>
  <si>
    <t>◎</t>
    <phoneticPr fontId="1"/>
  </si>
  <si>
    <t>●</t>
    <phoneticPr fontId="1"/>
  </si>
  <si>
    <t>◎</t>
    <phoneticPr fontId="1"/>
  </si>
  <si>
    <t>●</t>
    <phoneticPr fontId="1"/>
  </si>
  <si>
    <t>★</t>
    <phoneticPr fontId="1"/>
  </si>
  <si>
    <t>ＨＤＬコレステロール</t>
    <phoneticPr fontId="1"/>
  </si>
  <si>
    <t>ＬＤＬコレステロール</t>
    <phoneticPr fontId="1"/>
  </si>
  <si>
    <t>ＧＯＴ</t>
    <phoneticPr fontId="1"/>
  </si>
  <si>
    <t>　　★　※</t>
    <phoneticPr fontId="1"/>
  </si>
  <si>
    <t>ＧＰＴ</t>
    <phoneticPr fontId="1"/>
  </si>
  <si>
    <t>γ－ＧＴＰ</t>
    <phoneticPr fontId="1"/>
  </si>
  <si>
    <t>○</t>
    <phoneticPr fontId="1"/>
  </si>
  <si>
    <t>□</t>
    <phoneticPr fontId="1"/>
  </si>
  <si>
    <t>ヘマトクリット</t>
    <phoneticPr fontId="1"/>
  </si>
  <si>
    <t>▲</t>
    <phoneticPr fontId="1"/>
  </si>
  <si>
    <r>
      <t>　</t>
    </r>
    <r>
      <rPr>
        <sz val="9"/>
        <color indexed="8"/>
        <rFont val="ＭＳ 明朝"/>
        <family val="1"/>
        <charset val="128"/>
      </rPr>
      <t>契約締結機関</t>
    </r>
    <rPh sb="1" eb="3">
      <t>ケイヤク</t>
    </rPh>
    <rPh sb="3" eb="5">
      <t>テイケツ</t>
    </rPh>
    <rPh sb="5" eb="7">
      <t>キカン</t>
    </rPh>
    <phoneticPr fontId="1"/>
  </si>
  <si>
    <t>動機付け支援</t>
    <rPh sb="0" eb="2">
      <t>ドウキ</t>
    </rPh>
    <rPh sb="2" eb="3">
      <t>ツ</t>
    </rPh>
    <rPh sb="4" eb="6">
      <t>シエン</t>
    </rPh>
    <phoneticPr fontId="1"/>
  </si>
  <si>
    <r>
      <t>　</t>
    </r>
    <r>
      <rPr>
        <sz val="9"/>
        <color indexed="8"/>
        <rFont val="ＭＳ 明朝"/>
        <family val="1"/>
        <charset val="128"/>
      </rPr>
      <t>のみ、契約に</t>
    </r>
    <rPh sb="4" eb="6">
      <t>ケイヤク</t>
    </rPh>
    <phoneticPr fontId="1"/>
  </si>
  <si>
    <t>■</t>
    <phoneticPr fontId="1"/>
  </si>
  <si>
    <t>■</t>
    <phoneticPr fontId="1"/>
  </si>
  <si>
    <t>ウロビリノーゲン</t>
    <phoneticPr fontId="1"/>
  </si>
  <si>
    <t>○</t>
    <phoneticPr fontId="1"/>
  </si>
  <si>
    <t>△</t>
    <phoneticPr fontId="1"/>
  </si>
  <si>
    <t>ヘリカルＣＴ</t>
    <phoneticPr fontId="1"/>
  </si>
  <si>
    <t>●</t>
    <phoneticPr fontId="1"/>
  </si>
  <si>
    <t>★</t>
    <phoneticPr fontId="1"/>
  </si>
  <si>
    <t>アルブミン</t>
    <phoneticPr fontId="1"/>
  </si>
  <si>
    <t>ＴＴＴ</t>
    <phoneticPr fontId="1"/>
  </si>
  <si>
    <t>　</t>
    <phoneticPr fontId="1"/>
  </si>
  <si>
    <t>ＺＴＴ</t>
    <phoneticPr fontId="1"/>
  </si>
  <si>
    <t>ＬＤＨ</t>
    <phoneticPr fontId="1"/>
  </si>
  <si>
    <t>ＡＬＰ</t>
    <phoneticPr fontId="1"/>
  </si>
  <si>
    <t>ＣＨ－Ｅ</t>
    <phoneticPr fontId="1"/>
  </si>
  <si>
    <t>ＬＡＰ</t>
    <phoneticPr fontId="1"/>
  </si>
  <si>
    <r>
      <t>　</t>
    </r>
    <r>
      <rPr>
        <sz val="9"/>
        <color indexed="8"/>
        <rFont val="ＭＳ 明朝"/>
        <family val="1"/>
        <charset val="128"/>
      </rPr>
      <t>5年に一度</t>
    </r>
    <rPh sb="2" eb="3">
      <t>ネン</t>
    </rPh>
    <rPh sb="4" eb="6">
      <t>イチド</t>
    </rPh>
    <phoneticPr fontId="1"/>
  </si>
  <si>
    <r>
      <t>　</t>
    </r>
    <r>
      <rPr>
        <sz val="9"/>
        <color indexed="8"/>
        <rFont val="ＭＳ 明朝"/>
        <family val="1"/>
        <charset val="128"/>
      </rPr>
      <t>受診が理想</t>
    </r>
    <rPh sb="1" eb="3">
      <t>ジュシン</t>
    </rPh>
    <rPh sb="4" eb="6">
      <t>リソウ</t>
    </rPh>
    <phoneticPr fontId="1"/>
  </si>
  <si>
    <t>□</t>
    <phoneticPr fontId="1"/>
  </si>
  <si>
    <t>グリコヘモグロビンＡ1ｃ</t>
    <phoneticPr fontId="1"/>
  </si>
  <si>
    <r>
      <t xml:space="preserve">□ </t>
    </r>
    <r>
      <rPr>
        <sz val="9"/>
        <color indexed="8"/>
        <rFont val="ＭＳ 明朝"/>
        <family val="1"/>
        <charset val="128"/>
      </rPr>
      <t>何れか</t>
    </r>
    <rPh sb="2" eb="3">
      <t>イズ</t>
    </rPh>
    <phoneticPr fontId="1"/>
  </si>
  <si>
    <r>
      <t xml:space="preserve">△ </t>
    </r>
    <r>
      <rPr>
        <sz val="9"/>
        <color indexed="8"/>
        <rFont val="ＭＳ 明朝"/>
        <family val="1"/>
        <charset val="128"/>
      </rPr>
      <t>一方</t>
    </r>
    <rPh sb="2" eb="4">
      <t>イッポウ</t>
    </rPh>
    <phoneticPr fontId="1"/>
  </si>
  <si>
    <t>ペプシノーゲン</t>
    <phoneticPr fontId="1"/>
  </si>
  <si>
    <t xml:space="preserve"> </t>
    <phoneticPr fontId="1"/>
  </si>
  <si>
    <t>マンモグラフィ</t>
    <phoneticPr fontId="1"/>
  </si>
  <si>
    <t>乳房超音波</t>
    <rPh sb="0" eb="2">
      <t>ニュウボウ</t>
    </rPh>
    <rPh sb="2" eb="5">
      <t>チョウオンパ</t>
    </rPh>
    <phoneticPr fontId="1"/>
  </si>
  <si>
    <t>クレアチニン</t>
    <phoneticPr fontId="1"/>
  </si>
  <si>
    <t>ＣＲＰ</t>
    <phoneticPr fontId="1"/>
  </si>
  <si>
    <t>ＰＳＡ</t>
    <phoneticPr fontId="1"/>
  </si>
  <si>
    <t>ＣＥＡ</t>
    <phoneticPr fontId="1"/>
  </si>
  <si>
    <t>ＣＡ１９－９</t>
    <phoneticPr fontId="1"/>
  </si>
  <si>
    <t>サイトケラチン１９フラグメント</t>
    <phoneticPr fontId="1"/>
  </si>
  <si>
    <t>頚部細胞診</t>
    <rPh sb="0" eb="2">
      <t>ケイブ</t>
    </rPh>
    <rPh sb="2" eb="4">
      <t>サイボウ</t>
    </rPh>
    <rPh sb="4" eb="5">
      <t>ミ</t>
    </rPh>
    <phoneticPr fontId="1"/>
  </si>
  <si>
    <t>△</t>
  </si>
  <si>
    <t>ＲＦ</t>
    <phoneticPr fontId="1"/>
  </si>
  <si>
    <t>基本的な考え方</t>
    <rPh sb="0" eb="3">
      <t>キホンテキ</t>
    </rPh>
    <rPh sb="4" eb="5">
      <t>カンガ</t>
    </rPh>
    <rPh sb="6" eb="7">
      <t>カタ</t>
    </rPh>
    <phoneticPr fontId="1"/>
  </si>
  <si>
    <t>子宮がん検査</t>
    <rPh sb="0" eb="2">
      <t>シキュウ</t>
    </rPh>
    <rPh sb="4" eb="6">
      <t>ケンサ</t>
    </rPh>
    <phoneticPr fontId="1"/>
  </si>
  <si>
    <t>乳がん検査</t>
    <rPh sb="0" eb="1">
      <t>ニュウ</t>
    </rPh>
    <rPh sb="3" eb="5">
      <t>ケンサ</t>
    </rPh>
    <phoneticPr fontId="1"/>
  </si>
  <si>
    <r>
      <t>(1)区分欄は</t>
    </r>
    <r>
      <rPr>
        <sz val="10"/>
        <rFont val="ＭＳ 明朝"/>
        <family val="1"/>
        <charset val="128"/>
      </rPr>
      <t>、</t>
    </r>
    <r>
      <rPr>
        <sz val="11"/>
        <rFont val="ＭＳ 明朝"/>
        <family val="1"/>
        <charset val="128"/>
      </rPr>
      <t>該当する10～12の数字を必ず入力してください。</t>
    </r>
    <rPh sb="3" eb="5">
      <t>クブン</t>
    </rPh>
    <rPh sb="5" eb="6">
      <t>ラン</t>
    </rPh>
    <rPh sb="8" eb="10">
      <t>ガイトウ</t>
    </rPh>
    <rPh sb="18" eb="20">
      <t>スウジ</t>
    </rPh>
    <rPh sb="21" eb="22">
      <t>カナラ</t>
    </rPh>
    <rPh sb="23" eb="25">
      <t>ニュウリョク</t>
    </rPh>
    <phoneticPr fontId="1"/>
  </si>
  <si>
    <t>合　計</t>
    <rPh sb="0" eb="1">
      <t>ゴウ</t>
    </rPh>
    <rPh sb="2" eb="3">
      <t>ケイ</t>
    </rPh>
    <phoneticPr fontId="1"/>
  </si>
  <si>
    <t>社員並びに家族の健康診断を下記のとおり実施しましたので、必要書類を添えてご請求します。</t>
    <rPh sb="0" eb="2">
      <t>シャイン</t>
    </rPh>
    <rPh sb="2" eb="3">
      <t>ナラ</t>
    </rPh>
    <rPh sb="5" eb="7">
      <t>カゾク</t>
    </rPh>
    <rPh sb="8" eb="10">
      <t>ケンコウ</t>
    </rPh>
    <rPh sb="10" eb="12">
      <t>シンダン</t>
    </rPh>
    <rPh sb="13" eb="15">
      <t>カキ</t>
    </rPh>
    <rPh sb="19" eb="21">
      <t>ジッシ</t>
    </rPh>
    <rPh sb="28" eb="30">
      <t>ヒツヨウ</t>
    </rPh>
    <rPh sb="30" eb="32">
      <t>ショルイ</t>
    </rPh>
    <rPh sb="33" eb="34">
      <t>ソ</t>
    </rPh>
    <rPh sb="37" eb="39">
      <t>セイキュウ</t>
    </rPh>
    <phoneticPr fontId="1"/>
  </si>
  <si>
    <t>40才以上</t>
    <rPh sb="2" eb="3">
      <t>サイ</t>
    </rPh>
    <rPh sb="3" eb="5">
      <t>イジョウ</t>
    </rPh>
    <phoneticPr fontId="1"/>
  </si>
  <si>
    <t>40才未満</t>
    <rPh sb="2" eb="3">
      <t>サイ</t>
    </rPh>
    <rPh sb="3" eb="5">
      <t>ミマン</t>
    </rPh>
    <phoneticPr fontId="1"/>
  </si>
  <si>
    <t>（様式1)</t>
    <rPh sb="1" eb="3">
      <t>ヨウシキ</t>
    </rPh>
    <phoneticPr fontId="1"/>
  </si>
  <si>
    <t>（様式3)</t>
    <rPh sb="1" eb="3">
      <t>ヨウシキ</t>
    </rPh>
    <phoneticPr fontId="1"/>
  </si>
  <si>
    <t>区 分 1</t>
    <rPh sb="0" eb="1">
      <t>ク</t>
    </rPh>
    <rPh sb="2" eb="3">
      <t>ブン</t>
    </rPh>
    <phoneticPr fontId="1"/>
  </si>
  <si>
    <t>区 分 2</t>
    <rPh sb="0" eb="1">
      <t>ク</t>
    </rPh>
    <rPh sb="2" eb="3">
      <t>ブン</t>
    </rPh>
    <phoneticPr fontId="1"/>
  </si>
  <si>
    <t>区 分 3</t>
    <rPh sb="0" eb="1">
      <t>ク</t>
    </rPh>
    <rPh sb="2" eb="3">
      <t>ブン</t>
    </rPh>
    <phoneticPr fontId="1"/>
  </si>
  <si>
    <t>区 分 4</t>
    <rPh sb="0" eb="1">
      <t>ク</t>
    </rPh>
    <rPh sb="2" eb="3">
      <t>ブン</t>
    </rPh>
    <phoneticPr fontId="1"/>
  </si>
  <si>
    <t>1</t>
    <phoneticPr fontId="1"/>
  </si>
  <si>
    <t>2</t>
    <phoneticPr fontId="1"/>
  </si>
  <si>
    <t>（様式2)</t>
    <rPh sb="1" eb="3">
      <t>ヨウシキ</t>
    </rPh>
    <phoneticPr fontId="1"/>
  </si>
  <si>
    <t>（様式4)</t>
    <rPh sb="1" eb="3">
      <t>ヨウシキ</t>
    </rPh>
    <phoneticPr fontId="1"/>
  </si>
  <si>
    <t>　 分割して、様式3に記載してください。</t>
    <rPh sb="2" eb="4">
      <t>ブンカツ</t>
    </rPh>
    <rPh sb="7" eb="9">
      <t>ヨウシキ</t>
    </rPh>
    <phoneticPr fontId="1"/>
  </si>
  <si>
    <r>
      <t>　　　　　</t>
    </r>
    <r>
      <rPr>
        <b/>
        <sz val="10"/>
        <rFont val="ＭＳ 明朝"/>
        <family val="1"/>
        <charset val="128"/>
      </rPr>
      <t>・</t>
    </r>
    <r>
      <rPr>
        <sz val="10"/>
        <rFont val="ＭＳ 明朝"/>
        <family val="1"/>
        <charset val="128"/>
      </rPr>
      <t>総費用において6,000円を超過する部分は自己負担</t>
    </r>
    <rPh sb="6" eb="7">
      <t>ソウ</t>
    </rPh>
    <rPh sb="7" eb="9">
      <t>ヒヨウ</t>
    </rPh>
    <rPh sb="18" eb="19">
      <t>エン</t>
    </rPh>
    <rPh sb="20" eb="22">
      <t>チョウカ</t>
    </rPh>
    <rPh sb="24" eb="26">
      <t>ブブン</t>
    </rPh>
    <rPh sb="27" eb="29">
      <t>ジコ</t>
    </rPh>
    <rPh sb="29" eb="31">
      <t>フタン</t>
    </rPh>
    <phoneticPr fontId="1"/>
  </si>
  <si>
    <t>　1．人間ドック</t>
    <rPh sb="3" eb="5">
      <t>ニンゲン</t>
    </rPh>
    <phoneticPr fontId="1"/>
  </si>
  <si>
    <t>　2．婦人科（婦人科部分）</t>
    <rPh sb="3" eb="6">
      <t>フジンカ</t>
    </rPh>
    <rPh sb="7" eb="10">
      <t>フジンカ</t>
    </rPh>
    <rPh sb="10" eb="12">
      <t>ブブン</t>
    </rPh>
    <phoneticPr fontId="1"/>
  </si>
  <si>
    <r>
      <t>　　　　　</t>
    </r>
    <r>
      <rPr>
        <b/>
        <sz val="10"/>
        <rFont val="ＭＳ 明朝"/>
        <family val="1"/>
        <charset val="128"/>
      </rPr>
      <t>・</t>
    </r>
    <r>
      <rPr>
        <sz val="10"/>
        <rFont val="ＭＳ 明朝"/>
        <family val="1"/>
        <charset val="128"/>
      </rPr>
      <t>総費用において20,000円を超過する部分は自己負担</t>
    </r>
    <rPh sb="6" eb="7">
      <t>ソウ</t>
    </rPh>
    <rPh sb="7" eb="9">
      <t>ヒヨウ</t>
    </rPh>
    <rPh sb="19" eb="20">
      <t>エン</t>
    </rPh>
    <rPh sb="21" eb="23">
      <t>チョウカ</t>
    </rPh>
    <rPh sb="25" eb="27">
      <t>ブブン</t>
    </rPh>
    <rPh sb="28" eb="30">
      <t>ジコ</t>
    </rPh>
    <rPh sb="30" eb="32">
      <t>フタン</t>
    </rPh>
    <phoneticPr fontId="1"/>
  </si>
  <si>
    <t>★･･･生化学Ⅰ検査の中から、※項目を含む18項目以上を任意選択して実施（健診機関とご相談ください）</t>
    <rPh sb="11" eb="12">
      <t>ナカ</t>
    </rPh>
    <rPh sb="16" eb="18">
      <t>コウモク</t>
    </rPh>
    <rPh sb="19" eb="20">
      <t>フク</t>
    </rPh>
    <rPh sb="25" eb="27">
      <t>イジョウ</t>
    </rPh>
    <rPh sb="28" eb="30">
      <t>ニンイ</t>
    </rPh>
    <rPh sb="30" eb="32">
      <t>センタク</t>
    </rPh>
    <rPh sb="34" eb="36">
      <t>ジッシ</t>
    </rPh>
    <rPh sb="37" eb="39">
      <t>ケンシン</t>
    </rPh>
    <rPh sb="39" eb="41">
      <t>キカン</t>
    </rPh>
    <rPh sb="43" eb="45">
      <t>ソウダン</t>
    </rPh>
    <phoneticPr fontId="1"/>
  </si>
  <si>
    <r>
      <t>地元社員家族(40才</t>
    </r>
    <r>
      <rPr>
        <b/>
        <sz val="11"/>
        <color theme="1"/>
        <rFont val="ＭＳ 明朝"/>
        <family val="1"/>
        <charset val="128"/>
      </rPr>
      <t>以上</t>
    </r>
    <r>
      <rPr>
        <sz val="11"/>
        <color theme="1"/>
        <rFont val="ＭＳ 明朝"/>
        <family val="1"/>
        <charset val="128"/>
      </rPr>
      <t>)の家族健診</t>
    </r>
    <rPh sb="0" eb="2">
      <t>ジモト</t>
    </rPh>
    <rPh sb="2" eb="4">
      <t>シャイン</t>
    </rPh>
    <rPh sb="4" eb="6">
      <t>カゾク</t>
    </rPh>
    <rPh sb="9" eb="10">
      <t>サイ</t>
    </rPh>
    <rPh sb="10" eb="12">
      <t>イジョウ</t>
    </rPh>
    <rPh sb="14" eb="16">
      <t>カゾク</t>
    </rPh>
    <rPh sb="16" eb="18">
      <t>ケンシン</t>
    </rPh>
    <phoneticPr fontId="1"/>
  </si>
  <si>
    <t>区 分 10</t>
    <rPh sb="0" eb="1">
      <t>ク</t>
    </rPh>
    <rPh sb="2" eb="3">
      <t>ブン</t>
    </rPh>
    <phoneticPr fontId="1"/>
  </si>
  <si>
    <r>
      <t>&lt;添</t>
    </r>
    <r>
      <rPr>
        <b/>
        <sz val="7"/>
        <color theme="1"/>
        <rFont val="ＭＳ 明朝"/>
        <family val="1"/>
        <charset val="128"/>
      </rPr>
      <t>　</t>
    </r>
    <r>
      <rPr>
        <b/>
        <sz val="11"/>
        <color theme="1"/>
        <rFont val="ＭＳ 明朝"/>
        <family val="1"/>
        <charset val="128"/>
      </rPr>
      <t>付</t>
    </r>
    <r>
      <rPr>
        <b/>
        <sz val="7"/>
        <color theme="1"/>
        <rFont val="ＭＳ 明朝"/>
        <family val="1"/>
        <charset val="128"/>
      </rPr>
      <t>　</t>
    </r>
    <r>
      <rPr>
        <b/>
        <sz val="11"/>
        <color theme="1"/>
        <rFont val="ＭＳ 明朝"/>
        <family val="1"/>
        <charset val="128"/>
      </rPr>
      <t>書</t>
    </r>
    <r>
      <rPr>
        <b/>
        <sz val="7"/>
        <color theme="1"/>
        <rFont val="ＭＳ 明朝"/>
        <family val="1"/>
        <charset val="128"/>
      </rPr>
      <t>　</t>
    </r>
    <r>
      <rPr>
        <b/>
        <sz val="11"/>
        <color theme="1"/>
        <rFont val="ＭＳ 明朝"/>
        <family val="1"/>
        <charset val="128"/>
      </rPr>
      <t>類&gt;</t>
    </r>
    <rPh sb="1" eb="4">
      <t>テンプ</t>
    </rPh>
    <rPh sb="5" eb="8">
      <t>ショルイ</t>
    </rPh>
    <phoneticPr fontId="1"/>
  </si>
  <si>
    <r>
      <t xml:space="preserve">   　</t>
    </r>
    <r>
      <rPr>
        <b/>
        <sz val="11"/>
        <color theme="1"/>
        <rFont val="ＭＳ 明朝"/>
        <family val="1"/>
        <charset val="128"/>
      </rPr>
      <t>α1＝</t>
    </r>
    <r>
      <rPr>
        <sz val="11"/>
        <color theme="1"/>
        <rFont val="ＭＳ 明朝"/>
        <family val="1"/>
        <charset val="128"/>
      </rPr>
      <t>総費用(婦人科</t>
    </r>
    <r>
      <rPr>
        <u/>
        <sz val="11"/>
        <color theme="1"/>
        <rFont val="ＭＳ 明朝"/>
        <family val="1"/>
        <charset val="128"/>
      </rPr>
      <t>除く</t>
    </r>
    <r>
      <rPr>
        <sz val="11"/>
        <color theme="1"/>
        <rFont val="ＭＳ 明朝"/>
        <family val="1"/>
        <charset val="128"/>
      </rPr>
      <t>)が40,000円を超えた金額</t>
    </r>
    <rPh sb="7" eb="8">
      <t>ソウ</t>
    </rPh>
    <rPh sb="8" eb="10">
      <t>ヒヨウ</t>
    </rPh>
    <rPh sb="11" eb="14">
      <t>フジンカ</t>
    </rPh>
    <rPh sb="14" eb="15">
      <t>ノゾ</t>
    </rPh>
    <rPh sb="24" eb="25">
      <t>エン</t>
    </rPh>
    <rPh sb="26" eb="27">
      <t>コ</t>
    </rPh>
    <rPh sb="29" eb="31">
      <t>キンガク</t>
    </rPh>
    <phoneticPr fontId="1"/>
  </si>
  <si>
    <r>
      <t xml:space="preserve">   　</t>
    </r>
    <r>
      <rPr>
        <b/>
        <sz val="11"/>
        <color theme="1"/>
        <rFont val="ＭＳ 明朝"/>
        <family val="1"/>
        <charset val="128"/>
      </rPr>
      <t>α2</t>
    </r>
    <r>
      <rPr>
        <sz val="11"/>
        <color theme="1"/>
        <rFont val="ＭＳ 明朝"/>
        <family val="1"/>
        <charset val="128"/>
      </rPr>
      <t>＝総費用(婦人科</t>
    </r>
    <r>
      <rPr>
        <u/>
        <sz val="11"/>
        <color theme="1"/>
        <rFont val="ＭＳ 明朝"/>
        <family val="1"/>
        <charset val="128"/>
      </rPr>
      <t>含む</t>
    </r>
    <r>
      <rPr>
        <sz val="11"/>
        <color theme="1"/>
        <rFont val="ＭＳ 明朝"/>
        <family val="1"/>
        <charset val="128"/>
      </rPr>
      <t>)が40,000円を超えた金額</t>
    </r>
    <rPh sb="7" eb="8">
      <t>ソウ</t>
    </rPh>
    <rPh sb="8" eb="10">
      <t>ヒヨウ</t>
    </rPh>
    <rPh sb="11" eb="14">
      <t>フジンカ</t>
    </rPh>
    <rPh sb="14" eb="15">
      <t>フク</t>
    </rPh>
    <rPh sb="24" eb="25">
      <t>エン</t>
    </rPh>
    <rPh sb="26" eb="27">
      <t>コ</t>
    </rPh>
    <rPh sb="29" eb="31">
      <t>キンガク</t>
    </rPh>
    <phoneticPr fontId="1"/>
  </si>
  <si>
    <r>
      <t>出向社員家族(40才</t>
    </r>
    <r>
      <rPr>
        <b/>
        <sz val="11"/>
        <color theme="1"/>
        <rFont val="ＭＳ 明朝"/>
        <family val="1"/>
        <charset val="128"/>
      </rPr>
      <t>以上</t>
    </r>
    <r>
      <rPr>
        <sz val="11"/>
        <color theme="1"/>
        <rFont val="ＭＳ 明朝"/>
        <family val="1"/>
        <charset val="128"/>
      </rPr>
      <t>)の家族健診</t>
    </r>
    <rPh sb="0" eb="2">
      <t>シュッコウ</t>
    </rPh>
    <rPh sb="2" eb="4">
      <t>シャイン</t>
    </rPh>
    <rPh sb="4" eb="6">
      <t>カゾク</t>
    </rPh>
    <rPh sb="9" eb="10">
      <t>サイ</t>
    </rPh>
    <rPh sb="10" eb="12">
      <t>イジョウ</t>
    </rPh>
    <rPh sb="14" eb="16">
      <t>カゾク</t>
    </rPh>
    <rPh sb="16" eb="18">
      <t>ケンシン</t>
    </rPh>
    <phoneticPr fontId="1"/>
  </si>
  <si>
    <t>(3)自己負担額(②)の計算は、次のとおりです。</t>
    <rPh sb="3" eb="5">
      <t>ジコ</t>
    </rPh>
    <rPh sb="5" eb="7">
      <t>フタン</t>
    </rPh>
    <rPh sb="7" eb="8">
      <t>ガク</t>
    </rPh>
    <rPh sb="12" eb="14">
      <t>ケイサン</t>
    </rPh>
    <rPh sb="16" eb="17">
      <t>ツ</t>
    </rPh>
    <phoneticPr fontId="1"/>
  </si>
  <si>
    <t>「病院の請求書又は領収書の原本又は写し｣｢ドック結果表の写し｣</t>
    <rPh sb="1" eb="3">
      <t>ビョウイン</t>
    </rPh>
    <rPh sb="4" eb="7">
      <t>セイキュウショ</t>
    </rPh>
    <rPh sb="7" eb="8">
      <t>マタ</t>
    </rPh>
    <rPh sb="9" eb="12">
      <t>リョウシュウショ</t>
    </rPh>
    <rPh sb="13" eb="15">
      <t>ゲンポン</t>
    </rPh>
    <rPh sb="15" eb="16">
      <t>マタ</t>
    </rPh>
    <rPh sb="17" eb="18">
      <t>ウツ</t>
    </rPh>
    <rPh sb="24" eb="26">
      <t>ケッカ</t>
    </rPh>
    <rPh sb="26" eb="27">
      <t>ヒョウ</t>
    </rPh>
    <rPh sb="28" eb="29">
      <t>ウツ</t>
    </rPh>
    <phoneticPr fontId="1"/>
  </si>
  <si>
    <t>「健康診査票(健保組合用)」</t>
    <rPh sb="1" eb="3">
      <t>ケンコウ</t>
    </rPh>
    <rPh sb="3" eb="5">
      <t>シンサ</t>
    </rPh>
    <rPh sb="5" eb="6">
      <t>ヒョウ</t>
    </rPh>
    <rPh sb="7" eb="9">
      <t>ケンポ</t>
    </rPh>
    <rPh sb="9" eb="11">
      <t>クミアイ</t>
    </rPh>
    <rPh sb="11" eb="12">
      <t>ヨウ</t>
    </rPh>
    <phoneticPr fontId="1"/>
  </si>
  <si>
    <r>
      <t>　　　　　　  婦</t>
    </r>
    <r>
      <rPr>
        <sz val="6"/>
        <color theme="1"/>
        <rFont val="ＭＳ 明朝"/>
        <family val="1"/>
        <charset val="128"/>
      </rPr>
      <t xml:space="preserve"> </t>
    </r>
    <r>
      <rPr>
        <sz val="11"/>
        <color theme="1"/>
        <rFont val="ＭＳ 明朝"/>
        <family val="1"/>
        <charset val="128"/>
      </rPr>
      <t>人</t>
    </r>
    <r>
      <rPr>
        <sz val="6"/>
        <color theme="1"/>
        <rFont val="ＭＳ 明朝"/>
        <family val="1"/>
        <charset val="128"/>
      </rPr>
      <t xml:space="preserve"> </t>
    </r>
    <r>
      <rPr>
        <sz val="11"/>
        <color theme="1"/>
        <rFont val="ＭＳ 明朝"/>
        <family val="1"/>
        <charset val="128"/>
      </rPr>
      <t>科</t>
    </r>
    <r>
      <rPr>
        <sz val="6"/>
        <color theme="1"/>
        <rFont val="ＭＳ 明朝"/>
        <family val="1"/>
        <charset val="128"/>
      </rPr>
      <t xml:space="preserve"> </t>
    </r>
    <r>
      <rPr>
        <sz val="11"/>
        <color theme="1"/>
        <rFont val="ＭＳ 明朝"/>
        <family val="1"/>
        <charset val="128"/>
      </rPr>
      <t>検</t>
    </r>
    <r>
      <rPr>
        <sz val="6"/>
        <color theme="1"/>
        <rFont val="ＭＳ 明朝"/>
        <family val="1"/>
        <charset val="128"/>
      </rPr>
      <t xml:space="preserve"> </t>
    </r>
    <r>
      <rPr>
        <sz val="11"/>
        <color theme="1"/>
        <rFont val="ＭＳ 明朝"/>
        <family val="1"/>
        <charset val="128"/>
      </rPr>
      <t>診</t>
    </r>
    <rPh sb="8" eb="9">
      <t>ニンゲン</t>
    </rPh>
    <rPh sb="10" eb="11">
      <t>ヒト</t>
    </rPh>
    <rPh sb="12" eb="13">
      <t>カ</t>
    </rPh>
    <rPh sb="14" eb="15">
      <t>ケン</t>
    </rPh>
    <rPh sb="16" eb="17">
      <t>シンダン</t>
    </rPh>
    <phoneticPr fontId="1"/>
  </si>
  <si>
    <t>「病院の請求書又は領収書の原本又は写し｣｢健診結果表の写し｣</t>
    <rPh sb="1" eb="3">
      <t>ビョウイン</t>
    </rPh>
    <rPh sb="4" eb="7">
      <t>セイキュウショ</t>
    </rPh>
    <rPh sb="7" eb="8">
      <t>マタ</t>
    </rPh>
    <rPh sb="9" eb="12">
      <t>リョウシュウショ</t>
    </rPh>
    <rPh sb="13" eb="15">
      <t>ゲンポン</t>
    </rPh>
    <rPh sb="15" eb="16">
      <t>マタ</t>
    </rPh>
    <rPh sb="17" eb="18">
      <t>ウツ</t>
    </rPh>
    <rPh sb="21" eb="23">
      <t>ケンシン</t>
    </rPh>
    <rPh sb="23" eb="25">
      <t>ケッカ</t>
    </rPh>
    <rPh sb="25" eb="26">
      <t>ヒョウ</t>
    </rPh>
    <rPh sb="27" eb="28">
      <t>ウツ</t>
    </rPh>
    <phoneticPr fontId="1"/>
  </si>
  <si>
    <r>
      <t>　　　　　　  家</t>
    </r>
    <r>
      <rPr>
        <sz val="9"/>
        <color theme="1"/>
        <rFont val="ＭＳ 明朝"/>
        <family val="1"/>
        <charset val="128"/>
      </rPr>
      <t xml:space="preserve"> </t>
    </r>
    <r>
      <rPr>
        <sz val="6"/>
        <color theme="1"/>
        <rFont val="ＭＳ 明朝"/>
        <family val="1"/>
        <charset val="128"/>
      </rPr>
      <t xml:space="preserve"> </t>
    </r>
    <r>
      <rPr>
        <sz val="11"/>
        <color theme="1"/>
        <rFont val="ＭＳ 明朝"/>
        <family val="1"/>
        <charset val="128"/>
      </rPr>
      <t>族</t>
    </r>
    <r>
      <rPr>
        <sz val="9"/>
        <color theme="1"/>
        <rFont val="ＭＳ 明朝"/>
        <family val="1"/>
        <charset val="128"/>
      </rPr>
      <t xml:space="preserve"> </t>
    </r>
    <r>
      <rPr>
        <sz val="6"/>
        <color theme="1"/>
        <rFont val="ＭＳ 明朝"/>
        <family val="1"/>
        <charset val="128"/>
      </rPr>
      <t xml:space="preserve"> </t>
    </r>
    <r>
      <rPr>
        <sz val="11"/>
        <color theme="1"/>
        <rFont val="ＭＳ 明朝"/>
        <family val="1"/>
        <charset val="128"/>
      </rPr>
      <t>健</t>
    </r>
    <r>
      <rPr>
        <sz val="9"/>
        <color theme="1"/>
        <rFont val="ＭＳ 明朝"/>
        <family val="1"/>
        <charset val="128"/>
      </rPr>
      <t xml:space="preserve"> </t>
    </r>
    <r>
      <rPr>
        <sz val="6"/>
        <color theme="1"/>
        <rFont val="ＭＳ 明朝"/>
        <family val="1"/>
        <charset val="128"/>
      </rPr>
      <t xml:space="preserve"> </t>
    </r>
    <r>
      <rPr>
        <sz val="11"/>
        <color theme="1"/>
        <rFont val="ＭＳ 明朝"/>
        <family val="1"/>
        <charset val="128"/>
      </rPr>
      <t>診</t>
    </r>
    <rPh sb="8" eb="9">
      <t>イエ</t>
    </rPh>
    <rPh sb="11" eb="12">
      <t>ゾク</t>
    </rPh>
    <rPh sb="14" eb="15">
      <t>ケン</t>
    </rPh>
    <rPh sb="17" eb="18">
      <t>ミ</t>
    </rPh>
    <phoneticPr fontId="1"/>
  </si>
  <si>
    <r>
      <t>内</t>
    </r>
    <r>
      <rPr>
        <sz val="8"/>
        <color theme="1"/>
        <rFont val="ＭＳ 明朝"/>
        <family val="1"/>
        <charset val="128"/>
      </rPr>
      <t>　</t>
    </r>
    <r>
      <rPr>
        <sz val="11"/>
        <color theme="1"/>
        <rFont val="ＭＳ 明朝"/>
        <family val="1"/>
        <charset val="128"/>
      </rPr>
      <t>5･1･1</t>
    </r>
    <rPh sb="0" eb="1">
      <t>ウチ</t>
    </rPh>
    <phoneticPr fontId="1"/>
  </si>
  <si>
    <r>
      <t>訳</t>
    </r>
    <r>
      <rPr>
        <sz val="8"/>
        <color theme="1"/>
        <rFont val="ＭＳ 明朝"/>
        <family val="1"/>
        <charset val="128"/>
      </rPr>
      <t>　</t>
    </r>
    <r>
      <rPr>
        <sz val="11"/>
        <color theme="1"/>
        <rFont val="ＭＳ 明朝"/>
        <family val="1"/>
        <charset val="128"/>
      </rPr>
      <t>5･1･4</t>
    </r>
    <rPh sb="0" eb="1">
      <t>ワケ</t>
    </rPh>
    <phoneticPr fontId="1"/>
  </si>
  <si>
    <t>1       2</t>
    <phoneticPr fontId="1"/>
  </si>
  <si>
    <r>
      <t>出</t>
    </r>
    <r>
      <rPr>
        <sz val="6"/>
        <color theme="1"/>
        <rFont val="ＭＳ 明朝"/>
        <family val="1"/>
        <charset val="128"/>
      </rPr>
      <t xml:space="preserve"> </t>
    </r>
    <r>
      <rPr>
        <sz val="11"/>
        <color theme="1"/>
        <rFont val="ＭＳ 明朝"/>
        <family val="1"/>
        <charset val="128"/>
      </rPr>
      <t>向</t>
    </r>
    <r>
      <rPr>
        <sz val="6"/>
        <color theme="1"/>
        <rFont val="ＭＳ 明朝"/>
        <family val="1"/>
        <charset val="128"/>
      </rPr>
      <t xml:space="preserve"> </t>
    </r>
    <r>
      <rPr>
        <sz val="11"/>
        <color theme="1"/>
        <rFont val="ＭＳ 明朝"/>
        <family val="1"/>
        <charset val="128"/>
      </rPr>
      <t>社</t>
    </r>
    <r>
      <rPr>
        <sz val="6"/>
        <color theme="1"/>
        <rFont val="ＭＳ 明朝"/>
        <family val="1"/>
        <charset val="128"/>
      </rPr>
      <t xml:space="preserve"> </t>
    </r>
    <r>
      <rPr>
        <sz val="11"/>
        <color theme="1"/>
        <rFont val="ＭＳ 明朝"/>
        <family val="1"/>
        <charset val="128"/>
      </rPr>
      <t>員</t>
    </r>
    <rPh sb="0" eb="3">
      <t>シュッコウ</t>
    </rPh>
    <rPh sb="4" eb="7">
      <t>シャイン</t>
    </rPh>
    <phoneticPr fontId="1"/>
  </si>
  <si>
    <r>
      <t>地</t>
    </r>
    <r>
      <rPr>
        <sz val="6"/>
        <color theme="1"/>
        <rFont val="ＭＳ 明朝"/>
        <family val="1"/>
        <charset val="128"/>
      </rPr>
      <t xml:space="preserve"> </t>
    </r>
    <r>
      <rPr>
        <sz val="11"/>
        <color theme="1"/>
        <rFont val="ＭＳ 明朝"/>
        <family val="1"/>
        <charset val="128"/>
      </rPr>
      <t>元</t>
    </r>
    <r>
      <rPr>
        <sz val="6"/>
        <color theme="1"/>
        <rFont val="ＭＳ 明朝"/>
        <family val="1"/>
        <charset val="128"/>
      </rPr>
      <t xml:space="preserve"> </t>
    </r>
    <r>
      <rPr>
        <sz val="11"/>
        <color theme="1"/>
        <rFont val="ＭＳ 明朝"/>
        <family val="1"/>
        <charset val="128"/>
      </rPr>
      <t>社</t>
    </r>
    <r>
      <rPr>
        <sz val="6"/>
        <color theme="1"/>
        <rFont val="ＭＳ 明朝"/>
        <family val="1"/>
        <charset val="128"/>
      </rPr>
      <t xml:space="preserve"> </t>
    </r>
    <r>
      <rPr>
        <sz val="11"/>
        <color theme="1"/>
        <rFont val="ＭＳ 明朝"/>
        <family val="1"/>
        <charset val="128"/>
      </rPr>
      <t>員</t>
    </r>
    <rPh sb="0" eb="3">
      <t>ジモト</t>
    </rPh>
    <rPh sb="4" eb="7">
      <t>シャイン</t>
    </rPh>
    <phoneticPr fontId="1"/>
  </si>
  <si>
    <r>
      <t>全</t>
    </r>
    <r>
      <rPr>
        <sz val="9"/>
        <color theme="1"/>
        <rFont val="ＭＳ 明朝"/>
        <family val="1"/>
        <charset val="128"/>
      </rPr>
      <t>　</t>
    </r>
    <r>
      <rPr>
        <sz val="11"/>
        <color theme="1"/>
        <rFont val="ＭＳ 明朝"/>
        <family val="1"/>
        <charset val="128"/>
      </rPr>
      <t>社</t>
    </r>
    <r>
      <rPr>
        <sz val="9"/>
        <color theme="1"/>
        <rFont val="ＭＳ 明朝"/>
        <family val="1"/>
        <charset val="128"/>
      </rPr>
      <t>　</t>
    </r>
    <r>
      <rPr>
        <sz val="11"/>
        <color theme="1"/>
        <rFont val="ＭＳ 明朝"/>
        <family val="1"/>
        <charset val="128"/>
      </rPr>
      <t>員</t>
    </r>
    <rPh sb="0" eb="1">
      <t>ゼン</t>
    </rPh>
    <rPh sb="2" eb="3">
      <t>シャ</t>
    </rPh>
    <rPh sb="4" eb="5">
      <t>イン</t>
    </rPh>
    <phoneticPr fontId="1"/>
  </si>
  <si>
    <r>
      <t>婦</t>
    </r>
    <r>
      <rPr>
        <sz val="2"/>
        <color theme="1"/>
        <rFont val="ＭＳ 明朝"/>
        <family val="1"/>
        <charset val="128"/>
      </rPr>
      <t xml:space="preserve"> </t>
    </r>
    <r>
      <rPr>
        <sz val="11"/>
        <color theme="1"/>
        <rFont val="ＭＳ 明朝"/>
        <family val="1"/>
        <charset val="128"/>
      </rPr>
      <t>人</t>
    </r>
    <r>
      <rPr>
        <sz val="2"/>
        <color theme="1"/>
        <rFont val="ＭＳ 明朝"/>
        <family val="1"/>
        <charset val="128"/>
      </rPr>
      <t xml:space="preserve"> </t>
    </r>
    <r>
      <rPr>
        <sz val="11"/>
        <color theme="1"/>
        <rFont val="ＭＳ 明朝"/>
        <family val="1"/>
        <charset val="128"/>
      </rPr>
      <t>科</t>
    </r>
    <r>
      <rPr>
        <sz val="2"/>
        <color theme="1"/>
        <rFont val="ＭＳ 明朝"/>
        <family val="1"/>
        <charset val="128"/>
      </rPr>
      <t xml:space="preserve"> </t>
    </r>
    <r>
      <rPr>
        <sz val="11"/>
        <color theme="1"/>
        <rFont val="ＭＳ 明朝"/>
        <family val="1"/>
        <charset val="128"/>
      </rPr>
      <t>検</t>
    </r>
    <r>
      <rPr>
        <sz val="2"/>
        <color theme="1"/>
        <rFont val="ＭＳ 明朝"/>
        <family val="1"/>
        <charset val="128"/>
      </rPr>
      <t xml:space="preserve"> </t>
    </r>
    <r>
      <rPr>
        <sz val="11"/>
        <color theme="1"/>
        <rFont val="ＭＳ 明朝"/>
        <family val="1"/>
        <charset val="128"/>
      </rPr>
      <t>診</t>
    </r>
    <rPh sb="0" eb="1">
      <t>フ</t>
    </rPh>
    <rPh sb="2" eb="3">
      <t>ジン</t>
    </rPh>
    <rPh sb="4" eb="5">
      <t>カ</t>
    </rPh>
    <rPh sb="6" eb="7">
      <t>ケン</t>
    </rPh>
    <rPh sb="8" eb="9">
      <t>ミ</t>
    </rPh>
    <phoneticPr fontId="1"/>
  </si>
  <si>
    <r>
      <t xml:space="preserve">家 族 健 診
</t>
    </r>
    <r>
      <rPr>
        <sz val="10.5"/>
        <color theme="1"/>
        <rFont val="ＭＳ 明朝"/>
        <family val="1"/>
        <charset val="128"/>
      </rPr>
      <t>（40才以上）</t>
    </r>
    <rPh sb="0" eb="1">
      <t>イエ</t>
    </rPh>
    <rPh sb="2" eb="3">
      <t>ゾク</t>
    </rPh>
    <rPh sb="4" eb="5">
      <t>ケン</t>
    </rPh>
    <rPh sb="6" eb="7">
      <t>ミ</t>
    </rPh>
    <rPh sb="11" eb="12">
      <t>サイ</t>
    </rPh>
    <rPh sb="12" eb="14">
      <t>イジョウ</t>
    </rPh>
    <phoneticPr fontId="1"/>
  </si>
  <si>
    <t>※明細は、別添様式のとおりです。</t>
    <rPh sb="1" eb="3">
      <t>メイサイ</t>
    </rPh>
    <rPh sb="5" eb="6">
      <t>ベツ</t>
    </rPh>
    <rPh sb="6" eb="7">
      <t>テンプ</t>
    </rPh>
    <rPh sb="7" eb="9">
      <t>ヨウシキ</t>
    </rPh>
    <phoneticPr fontId="1"/>
  </si>
  <si>
    <t>区 分 5</t>
    <rPh sb="0" eb="1">
      <t>ク</t>
    </rPh>
    <rPh sb="2" eb="3">
      <t>ブン</t>
    </rPh>
    <phoneticPr fontId="1"/>
  </si>
  <si>
    <t>区 分 6</t>
    <rPh sb="0" eb="1">
      <t>ク</t>
    </rPh>
    <rPh sb="2" eb="3">
      <t>ブン</t>
    </rPh>
    <phoneticPr fontId="1"/>
  </si>
  <si>
    <t>区 分 7</t>
    <rPh sb="0" eb="1">
      <t>ク</t>
    </rPh>
    <rPh sb="2" eb="3">
      <t>ブン</t>
    </rPh>
    <phoneticPr fontId="1"/>
  </si>
  <si>
    <r>
      <t>　　  　　</t>
    </r>
    <r>
      <rPr>
        <b/>
        <sz val="10"/>
        <color theme="1"/>
        <rFont val="ＭＳ 明朝"/>
        <family val="1"/>
        <charset val="128"/>
      </rPr>
      <t>・</t>
    </r>
    <r>
      <rPr>
        <sz val="10"/>
        <color theme="1"/>
        <rFont val="ＭＳ 明朝"/>
        <family val="1"/>
        <charset val="128"/>
      </rPr>
      <t>女性社員（年齢は問いません）</t>
    </r>
    <rPh sb="7" eb="9">
      <t>ジョセイ</t>
    </rPh>
    <rPh sb="9" eb="11">
      <t>シャイン</t>
    </rPh>
    <rPh sb="12" eb="14">
      <t>ネンレイ</t>
    </rPh>
    <rPh sb="15" eb="16">
      <t>ト</t>
    </rPh>
    <phoneticPr fontId="1"/>
  </si>
  <si>
    <t>　　　　　＊社員の場合は、婦人科検診に対し、人間ドックと別枠で助成します。</t>
    <rPh sb="6" eb="8">
      <t>シャイン</t>
    </rPh>
    <rPh sb="9" eb="11">
      <t>バアイ</t>
    </rPh>
    <rPh sb="13" eb="16">
      <t>フジンカ</t>
    </rPh>
    <rPh sb="16" eb="18">
      <t>ケンシン</t>
    </rPh>
    <rPh sb="19" eb="20">
      <t>タイ</t>
    </rPh>
    <rPh sb="22" eb="24">
      <t>ニンゲン</t>
    </rPh>
    <rPh sb="28" eb="29">
      <t>ベツ</t>
    </rPh>
    <rPh sb="29" eb="30">
      <t>ワク</t>
    </rPh>
    <rPh sb="31" eb="33">
      <t>ジョセイ</t>
    </rPh>
    <phoneticPr fontId="1"/>
  </si>
  <si>
    <r>
      <t xml:space="preserve">　　　 　 </t>
    </r>
    <r>
      <rPr>
        <b/>
        <sz val="10"/>
        <color theme="1"/>
        <rFont val="ＭＳ 明朝"/>
        <family val="1"/>
        <charset val="128"/>
      </rPr>
      <t>・</t>
    </r>
    <r>
      <rPr>
        <sz val="10"/>
        <color theme="1"/>
        <rFont val="ＭＳ 明朝"/>
        <family val="1"/>
        <charset val="128"/>
      </rPr>
      <t>40才以上の被扶養者</t>
    </r>
    <rPh sb="9" eb="10">
      <t>サイ</t>
    </rPh>
    <rPh sb="10" eb="12">
      <t>イジョウ</t>
    </rPh>
    <rPh sb="13" eb="17">
      <t>ヒフヨウシャ</t>
    </rPh>
    <phoneticPr fontId="1"/>
  </si>
  <si>
    <r>
      <t xml:space="preserve">　 　　　 </t>
    </r>
    <r>
      <rPr>
        <b/>
        <sz val="10"/>
        <color theme="1"/>
        <rFont val="ＭＳ 明朝"/>
        <family val="1"/>
        <charset val="128"/>
      </rPr>
      <t>・</t>
    </r>
    <r>
      <rPr>
        <sz val="10"/>
        <color theme="1"/>
        <rFont val="ＭＳ 明朝"/>
        <family val="1"/>
        <charset val="128"/>
      </rPr>
      <t>Ａドック･･･通常の人間ドック。一般の40才以上の社員が年度1回受診</t>
    </r>
    <rPh sb="14" eb="16">
      <t>ツウジョウ</t>
    </rPh>
    <rPh sb="17" eb="19">
      <t>ニンゲン</t>
    </rPh>
    <rPh sb="23" eb="25">
      <t>イッパン</t>
    </rPh>
    <rPh sb="28" eb="29">
      <t>サイ</t>
    </rPh>
    <rPh sb="29" eb="31">
      <t>イジョウ</t>
    </rPh>
    <rPh sb="32" eb="34">
      <t>シャイン</t>
    </rPh>
    <rPh sb="35" eb="37">
      <t>ネンド</t>
    </rPh>
    <rPh sb="38" eb="39">
      <t>カイ</t>
    </rPh>
    <rPh sb="39" eb="41">
      <t>ジュシン</t>
    </rPh>
    <phoneticPr fontId="1"/>
  </si>
  <si>
    <t xml:space="preserve">            （その他希望者として、40才未満の社員、または被扶養者が年度1回受診することが可能）</t>
    <rPh sb="15" eb="16">
      <t>ホカ</t>
    </rPh>
    <rPh sb="16" eb="18">
      <t>キボウ</t>
    </rPh>
    <rPh sb="18" eb="19">
      <t>シャ</t>
    </rPh>
    <rPh sb="25" eb="26">
      <t>サイ</t>
    </rPh>
    <rPh sb="26" eb="28">
      <t>ミマン</t>
    </rPh>
    <rPh sb="29" eb="31">
      <t>シャイン</t>
    </rPh>
    <rPh sb="35" eb="39">
      <t>ヒフヨウシャ</t>
    </rPh>
    <rPh sb="40" eb="42">
      <t>ネンド</t>
    </rPh>
    <rPh sb="43" eb="44">
      <t>カイ</t>
    </rPh>
    <rPh sb="44" eb="46">
      <t>ジュシン</t>
    </rPh>
    <rPh sb="51" eb="53">
      <t>カノウ</t>
    </rPh>
    <phoneticPr fontId="1"/>
  </si>
  <si>
    <r>
      <t xml:space="preserve">　 　　　 </t>
    </r>
    <r>
      <rPr>
        <b/>
        <sz val="10"/>
        <color theme="1"/>
        <rFont val="ＭＳ 明朝"/>
        <family val="1"/>
        <charset val="128"/>
      </rPr>
      <t>・</t>
    </r>
    <r>
      <rPr>
        <sz val="10"/>
        <color theme="1"/>
        <rFont val="ＭＳ 明朝"/>
        <family val="1"/>
        <charset val="128"/>
      </rPr>
      <t>Ｂドック･･･スズキ(株)執行役員以上の人間ドック。Ａドックに指定検査項目をプラスし年度1回受診</t>
    </r>
    <rPh sb="18" eb="19">
      <t>カブ</t>
    </rPh>
    <rPh sb="20" eb="22">
      <t>シッコウ</t>
    </rPh>
    <rPh sb="22" eb="24">
      <t>ヤクイン</t>
    </rPh>
    <rPh sb="24" eb="26">
      <t>イジョウ</t>
    </rPh>
    <rPh sb="27" eb="29">
      <t>ニンゲン</t>
    </rPh>
    <rPh sb="38" eb="40">
      <t>シテイ</t>
    </rPh>
    <rPh sb="40" eb="42">
      <t>ケンサ</t>
    </rPh>
    <rPh sb="42" eb="44">
      <t>コウモク</t>
    </rPh>
    <rPh sb="49" eb="51">
      <t>ネンド</t>
    </rPh>
    <rPh sb="52" eb="53">
      <t>カイ</t>
    </rPh>
    <rPh sb="53" eb="55">
      <t>ジュシン</t>
    </rPh>
    <phoneticPr fontId="1"/>
  </si>
  <si>
    <r>
      <t xml:space="preserve">　 　　　 </t>
    </r>
    <r>
      <rPr>
        <b/>
        <sz val="10"/>
        <color theme="1"/>
        <rFont val="ＭＳ 明朝"/>
        <family val="1"/>
        <charset val="128"/>
      </rPr>
      <t>・</t>
    </r>
    <r>
      <rPr>
        <sz val="10"/>
        <color theme="1"/>
        <rFont val="ＭＳ 明朝"/>
        <family val="1"/>
        <charset val="128"/>
      </rPr>
      <t>Ｃドック･･･スズキ(株)執行役員以上の血液と尿による検査。Ｂドック受診の半年後に受診。</t>
    </r>
    <rPh sb="18" eb="19">
      <t>カブ</t>
    </rPh>
    <rPh sb="20" eb="22">
      <t>シッコウ</t>
    </rPh>
    <rPh sb="22" eb="24">
      <t>ヤクイン</t>
    </rPh>
    <rPh sb="24" eb="26">
      <t>イジョウ</t>
    </rPh>
    <rPh sb="27" eb="29">
      <t>ケツエキ</t>
    </rPh>
    <rPh sb="30" eb="31">
      <t>ニョウ</t>
    </rPh>
    <rPh sb="34" eb="36">
      <t>ケンサ</t>
    </rPh>
    <rPh sb="41" eb="43">
      <t>ジュシン</t>
    </rPh>
    <rPh sb="44" eb="47">
      <t>ハントシゴ</t>
    </rPh>
    <rPh sb="48" eb="50">
      <t>ジュシン</t>
    </rPh>
    <phoneticPr fontId="1"/>
  </si>
  <si>
    <r>
      <t xml:space="preserve">　 　　　 </t>
    </r>
    <r>
      <rPr>
        <b/>
        <sz val="10"/>
        <color theme="1"/>
        <rFont val="ＭＳ 明朝"/>
        <family val="1"/>
        <charset val="128"/>
      </rPr>
      <t>　　　　　　</t>
    </r>
    <r>
      <rPr>
        <sz val="10"/>
        <color theme="1"/>
        <rFont val="ＭＳ 明朝"/>
        <family val="1"/>
        <charset val="128"/>
      </rPr>
      <t>スズキ(株)管理職は任意で受診。</t>
    </r>
    <rPh sb="16" eb="17">
      <t>カブ</t>
    </rPh>
    <rPh sb="18" eb="20">
      <t>カンリ</t>
    </rPh>
    <rPh sb="20" eb="21">
      <t>ショク</t>
    </rPh>
    <rPh sb="22" eb="24">
      <t>ニンイ</t>
    </rPh>
    <rPh sb="25" eb="27">
      <t>ジュシン</t>
    </rPh>
    <phoneticPr fontId="1"/>
  </si>
  <si>
    <r>
      <t xml:space="preserve">　 　　　 </t>
    </r>
    <r>
      <rPr>
        <b/>
        <sz val="10"/>
        <color theme="1"/>
        <rFont val="ＭＳ 明朝"/>
        <family val="1"/>
        <charset val="128"/>
      </rPr>
      <t>・</t>
    </r>
    <r>
      <rPr>
        <sz val="10"/>
        <color theme="1"/>
        <rFont val="ＭＳ 明朝"/>
        <family val="1"/>
        <charset val="128"/>
      </rPr>
      <t>40才未満の社員・被扶養者（希望者）･･･20,000円プラス総費用で40,000円を超過した額</t>
    </r>
    <rPh sb="9" eb="10">
      <t>サイ</t>
    </rPh>
    <rPh sb="10" eb="12">
      <t>ミマン</t>
    </rPh>
    <rPh sb="13" eb="15">
      <t>シャイン</t>
    </rPh>
    <rPh sb="16" eb="20">
      <t>ヒフヨウシャ</t>
    </rPh>
    <rPh sb="21" eb="24">
      <t>キボウシャ</t>
    </rPh>
    <rPh sb="34" eb="35">
      <t>エン</t>
    </rPh>
    <phoneticPr fontId="1"/>
  </si>
  <si>
    <r>
      <t xml:space="preserve">　 　　　 </t>
    </r>
    <r>
      <rPr>
        <b/>
        <sz val="10"/>
        <color theme="1"/>
        <rFont val="ＭＳ 明朝"/>
        <family val="1"/>
        <charset val="128"/>
      </rPr>
      <t>・</t>
    </r>
    <r>
      <rPr>
        <sz val="10"/>
        <color theme="1"/>
        <rFont val="ＭＳ 明朝"/>
        <family val="1"/>
        <charset val="128"/>
      </rPr>
      <t>40才以上の被扶養者（希望者）･･･総費用から20,000円を控除した額</t>
    </r>
    <rPh sb="9" eb="10">
      <t>サイ</t>
    </rPh>
    <rPh sb="10" eb="12">
      <t>イジョウ</t>
    </rPh>
    <rPh sb="13" eb="17">
      <t>ヒフヨウシャ</t>
    </rPh>
    <rPh sb="18" eb="21">
      <t>キボウシャ</t>
    </rPh>
    <rPh sb="36" eb="37">
      <t>エン</t>
    </rPh>
    <rPh sb="38" eb="40">
      <t>コウジョ</t>
    </rPh>
    <phoneticPr fontId="1"/>
  </si>
  <si>
    <r>
      <t xml:space="preserve">　 　　　 </t>
    </r>
    <r>
      <rPr>
        <b/>
        <sz val="10"/>
        <color theme="1"/>
        <rFont val="ＭＳ 明朝"/>
        <family val="1"/>
        <charset val="128"/>
      </rPr>
      <t>・</t>
    </r>
    <r>
      <rPr>
        <sz val="10"/>
        <color theme="1"/>
        <rFont val="ＭＳ 明朝"/>
        <family val="1"/>
        <charset val="128"/>
      </rPr>
      <t>Ｂドック･･･加算する項目（●項目）は、全額自己負担</t>
    </r>
    <rPh sb="14" eb="16">
      <t>カサン</t>
    </rPh>
    <rPh sb="18" eb="20">
      <t>コウモク</t>
    </rPh>
    <rPh sb="22" eb="24">
      <t>コウモク</t>
    </rPh>
    <rPh sb="27" eb="29">
      <t>ゼンガク</t>
    </rPh>
    <rPh sb="29" eb="31">
      <t>ジコ</t>
    </rPh>
    <rPh sb="31" eb="33">
      <t>フタン</t>
    </rPh>
    <phoneticPr fontId="1"/>
  </si>
  <si>
    <r>
      <t xml:space="preserve">　 　　　 </t>
    </r>
    <r>
      <rPr>
        <b/>
        <sz val="10"/>
        <color theme="1"/>
        <rFont val="ＭＳ 明朝"/>
        <family val="1"/>
        <charset val="128"/>
      </rPr>
      <t>・</t>
    </r>
    <r>
      <rPr>
        <sz val="10"/>
        <color theme="1"/>
        <rFont val="ＭＳ 明朝"/>
        <family val="1"/>
        <charset val="128"/>
      </rPr>
      <t>Ｃドック･･･全項目（●項目）、全額自己負担</t>
    </r>
    <rPh sb="14" eb="17">
      <t>ゼンコウモク</t>
    </rPh>
    <rPh sb="19" eb="21">
      <t>コウモク</t>
    </rPh>
    <rPh sb="23" eb="25">
      <t>ゼンガク</t>
    </rPh>
    <rPh sb="25" eb="27">
      <t>ジコ</t>
    </rPh>
    <rPh sb="27" eb="29">
      <t>フタン</t>
    </rPh>
    <phoneticPr fontId="1"/>
  </si>
  <si>
    <t>追　　加　　項　　目</t>
    <rPh sb="0" eb="1">
      <t>ツイ</t>
    </rPh>
    <rPh sb="3" eb="4">
      <t>カ</t>
    </rPh>
    <rPh sb="6" eb="7">
      <t>コウ</t>
    </rPh>
    <rPh sb="9" eb="10">
      <t>メ</t>
    </rPh>
    <phoneticPr fontId="1"/>
  </si>
  <si>
    <t>腎機能検査</t>
    <rPh sb="0" eb="1">
      <t>ジン</t>
    </rPh>
    <rPh sb="1" eb="3">
      <t>キノウ</t>
    </rPh>
    <rPh sb="3" eb="5">
      <t>ケンサ</t>
    </rPh>
    <phoneticPr fontId="1"/>
  </si>
  <si>
    <t>ｅ－ＧＦＲ</t>
    <phoneticPr fontId="1"/>
  </si>
  <si>
    <t>★</t>
    <phoneticPr fontId="1"/>
  </si>
  <si>
    <t>★</t>
    <phoneticPr fontId="1"/>
  </si>
  <si>
    <t>□</t>
    <phoneticPr fontId="1"/>
  </si>
  <si>
    <t>□</t>
    <phoneticPr fontId="1"/>
  </si>
  <si>
    <t>□</t>
    <phoneticPr fontId="1"/>
  </si>
  <si>
    <t>円</t>
    <rPh sb="0" eb="1">
      <t>エン</t>
    </rPh>
    <phoneticPr fontId="1"/>
  </si>
  <si>
    <t>9</t>
    <phoneticPr fontId="1"/>
  </si>
  <si>
    <t>*</t>
    <phoneticPr fontId="1"/>
  </si>
  <si>
    <t>*</t>
    <phoneticPr fontId="1"/>
  </si>
  <si>
    <t>3</t>
    <phoneticPr fontId="1"/>
  </si>
  <si>
    <t>4</t>
    <phoneticPr fontId="1"/>
  </si>
  <si>
    <t>5</t>
    <phoneticPr fontId="1"/>
  </si>
  <si>
    <t>6</t>
    <phoneticPr fontId="1"/>
  </si>
  <si>
    <t>7</t>
    <phoneticPr fontId="1"/>
  </si>
  <si>
    <r>
      <t>(1)区分欄は</t>
    </r>
    <r>
      <rPr>
        <sz val="10"/>
        <rFont val="ＭＳ 明朝"/>
        <family val="1"/>
        <charset val="128"/>
      </rPr>
      <t>、</t>
    </r>
    <r>
      <rPr>
        <sz val="11"/>
        <rFont val="ＭＳ 明朝"/>
        <family val="1"/>
        <charset val="128"/>
      </rPr>
      <t>該当する1</t>
    </r>
    <r>
      <rPr>
        <sz val="11"/>
        <color rgb="FF00B050"/>
        <rFont val="ＭＳ 明朝"/>
        <family val="1"/>
        <charset val="128"/>
      </rPr>
      <t>～3</t>
    </r>
    <r>
      <rPr>
        <sz val="11"/>
        <rFont val="ＭＳ 明朝"/>
        <family val="1"/>
        <charset val="128"/>
      </rPr>
      <t>の数字を必ず入力してください。</t>
    </r>
    <rPh sb="3" eb="5">
      <t>クブン</t>
    </rPh>
    <rPh sb="5" eb="6">
      <t>ラン</t>
    </rPh>
    <rPh sb="8" eb="10">
      <t>ガイトウ</t>
    </rPh>
    <rPh sb="16" eb="18">
      <t>スウジ</t>
    </rPh>
    <rPh sb="19" eb="20">
      <t>カナラ</t>
    </rPh>
    <rPh sb="21" eb="23">
      <t>ニュウリョク</t>
    </rPh>
    <phoneticPr fontId="1"/>
  </si>
  <si>
    <t>(①－②)</t>
    <phoneticPr fontId="1"/>
  </si>
  <si>
    <t>生年月日</t>
    <rPh sb="0" eb="2">
      <t>セイネン</t>
    </rPh>
    <rPh sb="2" eb="4">
      <t>ガッピ</t>
    </rPh>
    <phoneticPr fontId="1"/>
  </si>
  <si>
    <t>8</t>
    <phoneticPr fontId="1"/>
  </si>
  <si>
    <t>(1) 6月末発送 ⇒  4～ 6月支払実績</t>
    <phoneticPr fontId="1"/>
  </si>
  <si>
    <t>(2) 9月末発送 ⇒  7～ 9月支払実績</t>
    <phoneticPr fontId="1"/>
  </si>
  <si>
    <t>(3)12月末発送 ⇒ 10～12月支払実績</t>
    <phoneticPr fontId="1"/>
  </si>
  <si>
    <t>区 分  9</t>
    <rPh sb="0" eb="1">
      <t>ク</t>
    </rPh>
    <rPh sb="2" eb="3">
      <t>ブン</t>
    </rPh>
    <phoneticPr fontId="1"/>
  </si>
  <si>
    <t>(4) 3月末発送 ⇒  1～ 3月支払実績</t>
    <phoneticPr fontId="1"/>
  </si>
  <si>
    <t>2       8</t>
    <phoneticPr fontId="1"/>
  </si>
  <si>
    <t>3       5</t>
    <phoneticPr fontId="1"/>
  </si>
  <si>
    <t>3       4</t>
    <phoneticPr fontId="1"/>
  </si>
  <si>
    <t>3       6</t>
    <phoneticPr fontId="1"/>
  </si>
  <si>
    <t>4       9</t>
    <phoneticPr fontId="1"/>
  </si>
  <si>
    <t>1       3</t>
    <phoneticPr fontId="1"/>
  </si>
  <si>
    <t>4      10</t>
    <phoneticPr fontId="1"/>
  </si>
  <si>
    <r>
      <t xml:space="preserve">3 </t>
    </r>
    <r>
      <rPr>
        <sz val="6"/>
        <color theme="1"/>
        <rFont val="ＭＳ 明朝"/>
        <family val="1"/>
        <charset val="128"/>
      </rPr>
      <t xml:space="preserve"> </t>
    </r>
    <r>
      <rPr>
        <sz val="9"/>
        <color theme="1"/>
        <rFont val="ＭＳ 明朝"/>
        <family val="1"/>
        <charset val="128"/>
      </rPr>
      <t xml:space="preserve">  </t>
    </r>
    <r>
      <rPr>
        <sz val="6"/>
        <color theme="1"/>
        <rFont val="ＭＳ 明朝"/>
        <family val="1"/>
        <charset val="128"/>
      </rPr>
      <t xml:space="preserve">  </t>
    </r>
    <r>
      <rPr>
        <sz val="9"/>
        <color theme="1"/>
        <rFont val="ＭＳ 明朝"/>
        <family val="1"/>
        <charset val="128"/>
      </rPr>
      <t xml:space="preserve">  7</t>
    </r>
    <phoneticPr fontId="1"/>
  </si>
  <si>
    <t>－１８５－</t>
    <phoneticPr fontId="1"/>
  </si>
  <si>
    <r>
      <t>　</t>
    </r>
    <r>
      <rPr>
        <sz val="9"/>
        <color indexed="8"/>
        <rFont val="ＭＳ 明朝"/>
        <family val="1"/>
        <charset val="128"/>
      </rPr>
      <t>より何れか</t>
    </r>
    <rPh sb="3" eb="4">
      <t>イズ</t>
    </rPh>
    <phoneticPr fontId="1"/>
  </si>
  <si>
    <r>
      <t>　 　 　　</t>
    </r>
    <r>
      <rPr>
        <b/>
        <sz val="10"/>
        <rFont val="ＭＳ 明朝"/>
        <family val="1"/>
        <charset val="128"/>
      </rPr>
      <t>・</t>
    </r>
    <r>
      <rPr>
        <sz val="10"/>
        <rFont val="ＭＳ 明朝"/>
        <family val="1"/>
        <charset val="128"/>
      </rPr>
      <t>Ａドック･･･ 検査項目が健診機関により異なりますので、健診機関の一般的な人間ドックをＡドックとしており、</t>
    </r>
    <rPh sb="15" eb="17">
      <t>ケンサ</t>
    </rPh>
    <rPh sb="17" eb="19">
      <t>コウモク</t>
    </rPh>
    <rPh sb="20" eb="22">
      <t>ケンシン</t>
    </rPh>
    <rPh sb="22" eb="24">
      <t>キカン</t>
    </rPh>
    <rPh sb="27" eb="28">
      <t>コト</t>
    </rPh>
    <rPh sb="35" eb="37">
      <t>ケンシン</t>
    </rPh>
    <rPh sb="37" eb="39">
      <t>キカン</t>
    </rPh>
    <rPh sb="40" eb="43">
      <t>イッパンテキ</t>
    </rPh>
    <rPh sb="44" eb="46">
      <t>ニンゲン</t>
    </rPh>
    <phoneticPr fontId="1"/>
  </si>
  <si>
    <t>　   　　             　＊当健保と各健診機関で契約したＡドックに追加して受けた検査は、オプション扱いとし、自己負担</t>
    <rPh sb="21" eb="22">
      <t>トウ</t>
    </rPh>
    <rPh sb="22" eb="24">
      <t>ケンポ</t>
    </rPh>
    <rPh sb="25" eb="26">
      <t>カク</t>
    </rPh>
    <rPh sb="26" eb="28">
      <t>ケンシン</t>
    </rPh>
    <rPh sb="28" eb="30">
      <t>キカン</t>
    </rPh>
    <rPh sb="31" eb="33">
      <t>ケイヤク</t>
    </rPh>
    <rPh sb="40" eb="42">
      <t>ツイカ</t>
    </rPh>
    <rPh sb="44" eb="45">
      <t>ウ</t>
    </rPh>
    <rPh sb="47" eb="49">
      <t>ケンサ</t>
    </rPh>
    <phoneticPr fontId="1"/>
  </si>
  <si>
    <t>　　　　　　　　　　　　  となります（契約に含まれる検査項目は、健診機関により異なります）。</t>
    <rPh sb="20" eb="22">
      <t>ケイヤク</t>
    </rPh>
    <rPh sb="23" eb="24">
      <t>フク</t>
    </rPh>
    <rPh sb="27" eb="29">
      <t>ケンサ</t>
    </rPh>
    <rPh sb="29" eb="31">
      <t>コウモク</t>
    </rPh>
    <rPh sb="33" eb="35">
      <t>ケンシン</t>
    </rPh>
    <rPh sb="35" eb="37">
      <t>キカン</t>
    </rPh>
    <rPh sb="40" eb="41">
      <t>コト</t>
    </rPh>
    <phoneticPr fontId="1"/>
  </si>
  <si>
    <r>
      <t>　 　 　　</t>
    </r>
    <r>
      <rPr>
        <b/>
        <sz val="10"/>
        <color theme="1"/>
        <rFont val="ＭＳ 明朝"/>
        <family val="1"/>
        <charset val="128"/>
      </rPr>
      <t>・</t>
    </r>
    <r>
      <rPr>
        <sz val="10"/>
        <color theme="1"/>
        <rFont val="ＭＳ 明朝"/>
        <family val="1"/>
        <charset val="128"/>
      </rPr>
      <t>子宮がん検査（内診・頚部細胞診）、乳がん検査（視触診・マンモグラフィ・乳房超音波）にかかった費用のうち、</t>
    </r>
    <rPh sb="7" eb="9">
      <t>シキュウ</t>
    </rPh>
    <rPh sb="11" eb="13">
      <t>ケンサ</t>
    </rPh>
    <rPh sb="14" eb="16">
      <t>ナイシン</t>
    </rPh>
    <rPh sb="17" eb="19">
      <t>ケイブ</t>
    </rPh>
    <rPh sb="19" eb="21">
      <t>サイボウ</t>
    </rPh>
    <rPh sb="21" eb="22">
      <t>ミ</t>
    </rPh>
    <rPh sb="24" eb="25">
      <t>チチ</t>
    </rPh>
    <rPh sb="27" eb="29">
      <t>ケンサ</t>
    </rPh>
    <rPh sb="30" eb="31">
      <t>シ</t>
    </rPh>
    <rPh sb="31" eb="33">
      <t>ショクシン</t>
    </rPh>
    <rPh sb="42" eb="44">
      <t>ニュウボウ</t>
    </rPh>
    <rPh sb="44" eb="47">
      <t>チョウオンパ</t>
    </rPh>
    <phoneticPr fontId="1"/>
  </si>
  <si>
    <t>　   　　　 6,000円を上限に助成します。</t>
    <rPh sb="18" eb="19">
      <t>スケ</t>
    </rPh>
    <rPh sb="19" eb="20">
      <t>ナ</t>
    </rPh>
    <phoneticPr fontId="1"/>
  </si>
  <si>
    <t>　   　　　 ＊但し、市区町村が行うがん検診を受診した場合、安価で受診できること、市区町村により対象者、検査項目が異</t>
    <rPh sb="9" eb="10">
      <t>タダ</t>
    </rPh>
    <rPh sb="12" eb="14">
      <t>シク</t>
    </rPh>
    <rPh sb="14" eb="16">
      <t>チョウソン</t>
    </rPh>
    <rPh sb="17" eb="18">
      <t>オコナ</t>
    </rPh>
    <rPh sb="21" eb="23">
      <t>ケンシン</t>
    </rPh>
    <rPh sb="24" eb="26">
      <t>ジュシン</t>
    </rPh>
    <rPh sb="28" eb="30">
      <t>バアイ</t>
    </rPh>
    <rPh sb="31" eb="33">
      <t>アンカ</t>
    </rPh>
    <rPh sb="34" eb="36">
      <t>ジュシン</t>
    </rPh>
    <rPh sb="42" eb="44">
      <t>シク</t>
    </rPh>
    <rPh sb="44" eb="46">
      <t>チョウソン</t>
    </rPh>
    <rPh sb="49" eb="51">
      <t>タイショウ</t>
    </rPh>
    <rPh sb="51" eb="52">
      <t>シャ</t>
    </rPh>
    <phoneticPr fontId="1"/>
  </si>
  <si>
    <t>　   　　　 　なること、の2点により上記「検査項目一覧」に記載していない検査であっても助成の対象とします。</t>
    <rPh sb="16" eb="17">
      <t>テン</t>
    </rPh>
    <rPh sb="20" eb="22">
      <t>ジョウキ</t>
    </rPh>
    <rPh sb="23" eb="25">
      <t>ケンサ</t>
    </rPh>
    <rPh sb="25" eb="27">
      <t>コウモク</t>
    </rPh>
    <rPh sb="27" eb="29">
      <t>イチラン</t>
    </rPh>
    <rPh sb="31" eb="33">
      <t>キサイ</t>
    </rPh>
    <rPh sb="38" eb="40">
      <t>ケンサ</t>
    </rPh>
    <rPh sb="45" eb="47">
      <t>ジョセイ</t>
    </rPh>
    <rPh sb="48" eb="50">
      <t>タイショウ</t>
    </rPh>
    <phoneticPr fontId="1"/>
  </si>
  <si>
    <t>－１６７－</t>
    <phoneticPr fontId="1"/>
  </si>
  <si>
    <r>
      <t>　　　　　　  歯</t>
    </r>
    <r>
      <rPr>
        <sz val="9"/>
        <color theme="1"/>
        <rFont val="ＭＳ 明朝"/>
        <family val="1"/>
        <charset val="128"/>
      </rPr>
      <t xml:space="preserve"> </t>
    </r>
    <r>
      <rPr>
        <sz val="6"/>
        <color theme="1"/>
        <rFont val="ＭＳ 明朝"/>
        <family val="1"/>
        <charset val="128"/>
      </rPr>
      <t xml:space="preserve"> </t>
    </r>
    <r>
      <rPr>
        <sz val="11"/>
        <color theme="1"/>
        <rFont val="ＭＳ 明朝"/>
        <family val="1"/>
        <charset val="128"/>
      </rPr>
      <t>科</t>
    </r>
    <r>
      <rPr>
        <sz val="9"/>
        <color theme="1"/>
        <rFont val="ＭＳ 明朝"/>
        <family val="1"/>
        <charset val="128"/>
      </rPr>
      <t xml:space="preserve"> </t>
    </r>
    <r>
      <rPr>
        <sz val="6"/>
        <color theme="1"/>
        <rFont val="ＭＳ 明朝"/>
        <family val="1"/>
        <charset val="128"/>
      </rPr>
      <t xml:space="preserve"> </t>
    </r>
    <r>
      <rPr>
        <sz val="11"/>
        <color theme="1"/>
        <rFont val="ＭＳ 明朝"/>
        <family val="1"/>
        <charset val="128"/>
      </rPr>
      <t>健</t>
    </r>
    <r>
      <rPr>
        <sz val="9"/>
        <color theme="1"/>
        <rFont val="ＭＳ 明朝"/>
        <family val="1"/>
        <charset val="128"/>
      </rPr>
      <t xml:space="preserve"> </t>
    </r>
    <r>
      <rPr>
        <sz val="6"/>
        <color theme="1"/>
        <rFont val="ＭＳ 明朝"/>
        <family val="1"/>
        <charset val="128"/>
      </rPr>
      <t xml:space="preserve"> </t>
    </r>
    <r>
      <rPr>
        <sz val="11"/>
        <color theme="1"/>
        <rFont val="ＭＳ 明朝"/>
        <family val="1"/>
        <charset val="128"/>
      </rPr>
      <t>診</t>
    </r>
    <rPh sb="8" eb="12">
      <t>シカ</t>
    </rPh>
    <rPh sb="14" eb="15">
      <t>ケン</t>
    </rPh>
    <rPh sb="17" eb="18">
      <t>ミ</t>
    </rPh>
    <phoneticPr fontId="1"/>
  </si>
  <si>
    <t>歯科健診</t>
    <rPh sb="0" eb="2">
      <t>シカ</t>
    </rPh>
    <rPh sb="2" eb="4">
      <t>ケンシン</t>
    </rPh>
    <phoneticPr fontId="1"/>
  </si>
  <si>
    <r>
      <t>社員(40才</t>
    </r>
    <r>
      <rPr>
        <b/>
        <sz val="11"/>
        <color theme="1"/>
        <rFont val="ＭＳ 明朝"/>
        <family val="1"/>
        <charset val="128"/>
      </rPr>
      <t>以上</t>
    </r>
    <r>
      <rPr>
        <sz val="11"/>
        <color theme="1"/>
        <rFont val="ＭＳ 明朝"/>
        <family val="1"/>
        <charset val="128"/>
      </rPr>
      <t>)の歯科健診</t>
    </r>
    <rPh sb="0" eb="2">
      <t>シャイン</t>
    </rPh>
    <rPh sb="5" eb="6">
      <t>サイ</t>
    </rPh>
    <rPh sb="6" eb="8">
      <t>イジョウ</t>
    </rPh>
    <rPh sb="10" eb="12">
      <t>シカ</t>
    </rPh>
    <rPh sb="12" eb="14">
      <t>ケンシン</t>
    </rPh>
    <phoneticPr fontId="1"/>
  </si>
  <si>
    <r>
      <t>(1)歯科健診 ⇒「歯科健診票</t>
    </r>
    <r>
      <rPr>
        <sz val="6"/>
        <rFont val="ＭＳ 明朝"/>
        <family val="1"/>
        <charset val="128"/>
      </rPr>
      <t xml:space="preserve"> </t>
    </r>
    <r>
      <rPr>
        <sz val="11"/>
        <rFont val="ＭＳ 明朝"/>
        <family val="1"/>
        <charset val="128"/>
      </rPr>
      <t>兼</t>
    </r>
    <r>
      <rPr>
        <sz val="6"/>
        <rFont val="ＭＳ 明朝"/>
        <family val="1"/>
        <charset val="128"/>
      </rPr>
      <t xml:space="preserve"> </t>
    </r>
    <r>
      <rPr>
        <sz val="11"/>
        <rFont val="ＭＳ 明朝"/>
        <family val="1"/>
        <charset val="128"/>
      </rPr>
      <t>助成金申請書」、又は当健保組合の指定用紙でない場合は、</t>
    </r>
    <rPh sb="3" eb="4">
      <t>ハ</t>
    </rPh>
    <rPh sb="4" eb="5">
      <t>カ</t>
    </rPh>
    <rPh sb="5" eb="7">
      <t>ケンシン</t>
    </rPh>
    <rPh sb="10" eb="12">
      <t>シカ</t>
    </rPh>
    <rPh sb="12" eb="14">
      <t>ケンシン</t>
    </rPh>
    <rPh sb="14" eb="15">
      <t>ヒョウ</t>
    </rPh>
    <rPh sb="26" eb="27">
      <t>マタ</t>
    </rPh>
    <rPh sb="28" eb="29">
      <t>トウ</t>
    </rPh>
    <rPh sb="29" eb="31">
      <t>ケンポ</t>
    </rPh>
    <rPh sb="31" eb="33">
      <t>クミアイ</t>
    </rPh>
    <rPh sb="34" eb="36">
      <t>シテイ</t>
    </rPh>
    <rPh sb="36" eb="38">
      <t>ヨウシ</t>
    </rPh>
    <rPh sb="41" eb="43">
      <t>バアイ</t>
    </rPh>
    <phoneticPr fontId="1"/>
  </si>
  <si>
    <r>
      <t xml:space="preserve">　 </t>
    </r>
    <r>
      <rPr>
        <b/>
        <sz val="11"/>
        <color theme="1"/>
        <rFont val="ＭＳ ゴシック"/>
        <family val="3"/>
        <charset val="128"/>
      </rPr>
      <t>6</t>
    </r>
    <r>
      <rPr>
        <b/>
        <sz val="11"/>
        <color theme="1"/>
        <rFont val="ＭＳ 明朝"/>
        <family val="1"/>
        <charset val="128"/>
      </rPr>
      <t xml:space="preserve"> </t>
    </r>
    <r>
      <rPr>
        <sz val="11"/>
        <color theme="1"/>
        <rFont val="ＭＳ 明朝"/>
        <family val="1"/>
        <charset val="128"/>
      </rPr>
      <t>社員婦人科検診 ⇒ 6,000円を超えた金額</t>
    </r>
    <rPh sb="4" eb="6">
      <t>シャイン</t>
    </rPh>
    <rPh sb="6" eb="9">
      <t>フジンカ</t>
    </rPh>
    <rPh sb="9" eb="11">
      <t>ケンシン</t>
    </rPh>
    <rPh sb="19" eb="20">
      <t>エン</t>
    </rPh>
    <rPh sb="21" eb="22">
      <t>コ</t>
    </rPh>
    <rPh sb="24" eb="26">
      <t>キンガク</t>
    </rPh>
    <phoneticPr fontId="1"/>
  </si>
  <si>
    <r>
      <t xml:space="preserve">　 </t>
    </r>
    <r>
      <rPr>
        <b/>
        <sz val="11"/>
        <color theme="1"/>
        <rFont val="ＭＳ ゴシック"/>
        <family val="3"/>
        <charset val="128"/>
      </rPr>
      <t>4</t>
    </r>
    <r>
      <rPr>
        <b/>
        <sz val="11"/>
        <color theme="1"/>
        <rFont val="ＭＳ 明朝"/>
        <family val="1"/>
        <charset val="128"/>
      </rPr>
      <t xml:space="preserve"> </t>
    </r>
    <r>
      <rPr>
        <sz val="11"/>
        <color theme="1"/>
        <rFont val="ＭＳ 明朝"/>
        <family val="1"/>
        <charset val="128"/>
      </rPr>
      <t>(40才以上)社員歯科健診</t>
    </r>
    <r>
      <rPr>
        <sz val="8"/>
        <color theme="1"/>
        <rFont val="ＭＳ 明朝"/>
        <family val="1"/>
        <charset val="128"/>
      </rPr>
      <t xml:space="preserve"> </t>
    </r>
    <r>
      <rPr>
        <sz val="11"/>
        <color theme="1"/>
        <rFont val="ＭＳ 明朝"/>
        <family val="1"/>
        <charset val="128"/>
      </rPr>
      <t>⇒ 3,000円を超えた金額</t>
    </r>
    <rPh sb="7" eb="8">
      <t>サイ</t>
    </rPh>
    <rPh sb="8" eb="10">
      <t>イジョウ</t>
    </rPh>
    <rPh sb="11" eb="13">
      <t>シャイン</t>
    </rPh>
    <rPh sb="13" eb="14">
      <t>ハ</t>
    </rPh>
    <rPh sb="14" eb="15">
      <t>カ</t>
    </rPh>
    <rPh sb="15" eb="17">
      <t>ケンシン</t>
    </rPh>
    <rPh sb="25" eb="26">
      <t>エン</t>
    </rPh>
    <rPh sb="27" eb="28">
      <t>コ</t>
    </rPh>
    <rPh sb="30" eb="32">
      <t>キンガク</t>
    </rPh>
    <phoneticPr fontId="1"/>
  </si>
  <si>
    <t>区 分 8</t>
    <rPh sb="0" eb="1">
      <t>ク</t>
    </rPh>
    <rPh sb="2" eb="3">
      <t>ブン</t>
    </rPh>
    <phoneticPr fontId="1"/>
  </si>
  <si>
    <t>事業主負担額</t>
    <rPh sb="0" eb="3">
      <t>ジギョウヌシ</t>
    </rPh>
    <rPh sb="3" eb="5">
      <t>フタン</t>
    </rPh>
    <rPh sb="5" eb="6">
      <t>ガク</t>
    </rPh>
    <phoneticPr fontId="1"/>
  </si>
  <si>
    <t>⑤</t>
    <phoneticPr fontId="1"/>
  </si>
  <si>
    <t>①-③-④</t>
    <phoneticPr fontId="1"/>
  </si>
  <si>
    <r>
      <t>保</t>
    </r>
    <r>
      <rPr>
        <sz val="2"/>
        <rFont val="ＭＳ 明朝"/>
        <family val="1"/>
        <charset val="128"/>
      </rPr>
      <t xml:space="preserve"> </t>
    </r>
    <r>
      <rPr>
        <sz val="10"/>
        <rFont val="ＭＳ 明朝"/>
        <family val="1"/>
        <charset val="128"/>
      </rPr>
      <t>険</t>
    </r>
    <r>
      <rPr>
        <sz val="2"/>
        <rFont val="ＭＳ 明朝"/>
        <family val="1"/>
        <charset val="128"/>
      </rPr>
      <t xml:space="preserve"> </t>
    </r>
    <r>
      <rPr>
        <sz val="2"/>
        <rFont val="ＭＳ 明朝"/>
        <family val="1"/>
        <charset val="128"/>
      </rPr>
      <t xml:space="preserve"> </t>
    </r>
    <r>
      <rPr>
        <sz val="10"/>
        <rFont val="ＭＳ 明朝"/>
        <family val="1"/>
        <charset val="128"/>
      </rPr>
      <t>証
記</t>
    </r>
    <r>
      <rPr>
        <sz val="2"/>
        <rFont val="ＭＳ 明朝"/>
        <family val="1"/>
        <charset val="128"/>
      </rPr>
      <t xml:space="preserve"> </t>
    </r>
    <r>
      <rPr>
        <sz val="10"/>
        <rFont val="ＭＳ 明朝"/>
        <family val="1"/>
        <charset val="128"/>
      </rPr>
      <t>号</t>
    </r>
    <r>
      <rPr>
        <sz val="2"/>
        <rFont val="ＭＳ 明朝"/>
        <family val="1"/>
        <charset val="128"/>
      </rPr>
      <t xml:space="preserve"> </t>
    </r>
    <r>
      <rPr>
        <sz val="10"/>
        <rFont val="ＭＳ 明朝"/>
        <family val="1"/>
        <charset val="128"/>
      </rPr>
      <t>番</t>
    </r>
    <r>
      <rPr>
        <sz val="2"/>
        <rFont val="ＭＳ 明朝"/>
        <family val="1"/>
        <charset val="128"/>
      </rPr>
      <t xml:space="preserve"> </t>
    </r>
    <r>
      <rPr>
        <sz val="10"/>
        <rFont val="ＭＳ 明朝"/>
        <family val="1"/>
        <charset val="128"/>
      </rPr>
      <t>号</t>
    </r>
    <rPh sb="0" eb="1">
      <t>ホ</t>
    </rPh>
    <rPh sb="2" eb="3">
      <t>ケン</t>
    </rPh>
    <rPh sb="5" eb="6">
      <t>アカシ</t>
    </rPh>
    <rPh sb="7" eb="8">
      <t>キ</t>
    </rPh>
    <rPh sb="9" eb="10">
      <t>ゴウ</t>
    </rPh>
    <rPh sb="11" eb="12">
      <t>バン</t>
    </rPh>
    <rPh sb="13" eb="14">
      <t>ゴウ</t>
    </rPh>
    <phoneticPr fontId="1"/>
  </si>
  <si>
    <r>
      <rPr>
        <sz val="9.5"/>
        <rFont val="ＭＳ 明朝"/>
        <family val="1"/>
        <charset val="128"/>
      </rPr>
      <t>社員番号等</t>
    </r>
    <r>
      <rPr>
        <sz val="10"/>
        <rFont val="ＭＳ 明朝"/>
        <family val="1"/>
        <charset val="128"/>
      </rPr>
      <t xml:space="preserve">
(記号1)</t>
    </r>
    <rPh sb="0" eb="2">
      <t>シャイン</t>
    </rPh>
    <rPh sb="2" eb="4">
      <t>バンゴウ</t>
    </rPh>
    <rPh sb="4" eb="5">
      <t>トウ</t>
    </rPh>
    <rPh sb="7" eb="9">
      <t>キゴウ</t>
    </rPh>
    <phoneticPr fontId="1"/>
  </si>
  <si>
    <r>
      <rPr>
        <sz val="9.5"/>
        <rFont val="ＭＳ 明朝"/>
        <family val="1"/>
        <charset val="128"/>
      </rPr>
      <t>社員番号等</t>
    </r>
    <r>
      <rPr>
        <sz val="10"/>
        <rFont val="ＭＳ 明朝"/>
        <family val="1"/>
        <charset val="128"/>
      </rPr>
      <t xml:space="preserve">
</t>
    </r>
    <r>
      <rPr>
        <sz val="9"/>
        <rFont val="ＭＳ 明朝"/>
        <family val="1"/>
        <charset val="128"/>
      </rPr>
      <t>(記号1以外)</t>
    </r>
    <rPh sb="0" eb="2">
      <t>シャイン</t>
    </rPh>
    <rPh sb="2" eb="4">
      <t>バンゴウ</t>
    </rPh>
    <rPh sb="4" eb="5">
      <t>トウ</t>
    </rPh>
    <rPh sb="7" eb="9">
      <t>キゴウ</t>
    </rPh>
    <rPh sb="10" eb="12">
      <t>イガイ</t>
    </rPh>
    <phoneticPr fontId="1"/>
  </si>
  <si>
    <r>
      <rPr>
        <sz val="9.5"/>
        <color theme="1"/>
        <rFont val="ＭＳ 明朝"/>
        <family val="1"/>
        <charset val="128"/>
      </rPr>
      <t>健保負担確認</t>
    </r>
    <r>
      <rPr>
        <sz val="10"/>
        <color theme="1"/>
        <rFont val="ＭＳ 明朝"/>
        <family val="1"/>
        <charset val="128"/>
      </rPr>
      <t xml:space="preserve">
個人 　会社</t>
    </r>
    <rPh sb="0" eb="2">
      <t>ケンポ</t>
    </rPh>
    <rPh sb="2" eb="4">
      <t>フタン</t>
    </rPh>
    <rPh sb="4" eb="6">
      <t>カクニン</t>
    </rPh>
    <rPh sb="7" eb="9">
      <t>コジン</t>
    </rPh>
    <rPh sb="11" eb="13">
      <t>カイシャ</t>
    </rPh>
    <phoneticPr fontId="1"/>
  </si>
  <si>
    <r>
      <t xml:space="preserve">　 </t>
    </r>
    <r>
      <rPr>
        <b/>
        <sz val="11"/>
        <color theme="1"/>
        <rFont val="ＭＳ ゴシック"/>
        <family val="3"/>
        <charset val="128"/>
      </rPr>
      <t>2</t>
    </r>
    <r>
      <rPr>
        <b/>
        <sz val="11"/>
        <color theme="1"/>
        <rFont val="ＭＳ 明朝"/>
        <family val="1"/>
        <charset val="128"/>
      </rPr>
      <t xml:space="preserve"> </t>
    </r>
    <r>
      <rPr>
        <sz val="11"/>
        <color theme="1"/>
        <rFont val="ＭＳ 明朝"/>
        <family val="1"/>
        <charset val="128"/>
      </rPr>
      <t>(40才以上)家族健診</t>
    </r>
    <r>
      <rPr>
        <b/>
        <sz val="11"/>
        <color theme="1"/>
        <rFont val="ＭＳ 明朝"/>
        <family val="1"/>
        <charset val="128"/>
      </rPr>
      <t xml:space="preserve"> </t>
    </r>
    <r>
      <rPr>
        <sz val="11"/>
        <color theme="1"/>
        <rFont val="ＭＳ 明朝"/>
        <family val="1"/>
        <charset val="128"/>
      </rPr>
      <t>⇒ 20,000円(総費用(婦人科</t>
    </r>
    <r>
      <rPr>
        <u/>
        <sz val="11"/>
        <color theme="1"/>
        <rFont val="ＭＳ 明朝"/>
        <family val="1"/>
        <charset val="128"/>
      </rPr>
      <t>含む</t>
    </r>
    <r>
      <rPr>
        <sz val="11"/>
        <color theme="1"/>
        <rFont val="ＭＳ 明朝"/>
        <family val="1"/>
        <charset val="128"/>
      </rPr>
      <t>))を超えた金額</t>
    </r>
    <rPh sb="7" eb="8">
      <t>サイ</t>
    </rPh>
    <rPh sb="8" eb="10">
      <t>イジョウ</t>
    </rPh>
    <phoneticPr fontId="1"/>
  </si>
  <si>
    <r>
      <t>(1)区分欄は</t>
    </r>
    <r>
      <rPr>
        <sz val="10"/>
        <color theme="1"/>
        <rFont val="ＭＳ 明朝"/>
        <family val="1"/>
        <charset val="128"/>
      </rPr>
      <t>、</t>
    </r>
    <r>
      <rPr>
        <sz val="11"/>
        <color theme="1"/>
        <rFont val="ＭＳ 明朝"/>
        <family val="1"/>
        <charset val="128"/>
      </rPr>
      <t>該当する4～7の数字を必ず入力してください。</t>
    </r>
    <rPh sb="3" eb="5">
      <t>クブン</t>
    </rPh>
    <rPh sb="5" eb="6">
      <t>ラン</t>
    </rPh>
    <rPh sb="8" eb="10">
      <t>ガイトウ</t>
    </rPh>
    <rPh sb="16" eb="18">
      <t>スウジ</t>
    </rPh>
    <rPh sb="19" eb="20">
      <t>カナラ</t>
    </rPh>
    <rPh sb="21" eb="23">
      <t>ニュウリョク</t>
    </rPh>
    <phoneticPr fontId="1"/>
  </si>
  <si>
    <r>
      <t>(1)区分欄は</t>
    </r>
    <r>
      <rPr>
        <sz val="10"/>
        <color theme="1"/>
        <rFont val="ＭＳ 明朝"/>
        <family val="1"/>
        <charset val="128"/>
      </rPr>
      <t>、</t>
    </r>
    <r>
      <rPr>
        <sz val="11"/>
        <color theme="1"/>
        <rFont val="ＭＳ 明朝"/>
        <family val="1"/>
        <charset val="128"/>
      </rPr>
      <t>該当する8の数字を必ず入力してください。</t>
    </r>
    <rPh sb="3" eb="5">
      <t>クブン</t>
    </rPh>
    <rPh sb="5" eb="6">
      <t>ラン</t>
    </rPh>
    <rPh sb="8" eb="10">
      <t>ガイトウ</t>
    </rPh>
    <rPh sb="14" eb="16">
      <t>スウジ</t>
    </rPh>
    <rPh sb="17" eb="18">
      <t>カナラ</t>
    </rPh>
    <rPh sb="19" eb="21">
      <t>ニュウリョク</t>
    </rPh>
    <phoneticPr fontId="1"/>
  </si>
  <si>
    <t>&lt;事業主負担額&gt; (④)</t>
    <rPh sb="1" eb="4">
      <t>ジギョウヌシ</t>
    </rPh>
    <rPh sb="4" eb="6">
      <t>フタン</t>
    </rPh>
    <rPh sb="6" eb="7">
      <t>ガク</t>
    </rPh>
    <phoneticPr fontId="1"/>
  </si>
  <si>
    <t>&lt;事業主請求月&gt;･･･契約健診機関で受診など、この請求以外で健保が支払ったもの</t>
    <rPh sb="1" eb="4">
      <t>ジギョウヌシ</t>
    </rPh>
    <rPh sb="4" eb="6">
      <t>セイキュウ</t>
    </rPh>
    <rPh sb="6" eb="7">
      <t>ツキ</t>
    </rPh>
    <rPh sb="11" eb="13">
      <t>ケイヤク</t>
    </rPh>
    <rPh sb="13" eb="15">
      <t>ケンシン</t>
    </rPh>
    <rPh sb="15" eb="17">
      <t>キカン</t>
    </rPh>
    <rPh sb="18" eb="20">
      <t>ジュシン</t>
    </rPh>
    <rPh sb="25" eb="27">
      <t>セイキュウ</t>
    </rPh>
    <rPh sb="27" eb="29">
      <t>イガイ</t>
    </rPh>
    <rPh sb="30" eb="32">
      <t>ケンポ</t>
    </rPh>
    <rPh sb="33" eb="35">
      <t>シハラ</t>
    </rPh>
    <phoneticPr fontId="1"/>
  </si>
  <si>
    <r>
      <t>　　</t>
    </r>
    <r>
      <rPr>
        <b/>
        <sz val="11"/>
        <color theme="1"/>
        <rFont val="ＭＳ 明朝"/>
        <family val="1"/>
        <charset val="128"/>
      </rPr>
      <t xml:space="preserve"> </t>
    </r>
    <r>
      <rPr>
        <b/>
        <sz val="11"/>
        <color theme="1"/>
        <rFont val="ＭＳ ゴシック"/>
        <family val="3"/>
        <charset val="128"/>
      </rPr>
      <t>9</t>
    </r>
    <r>
      <rPr>
        <b/>
        <sz val="11"/>
        <color theme="1"/>
        <rFont val="ＭＳ 明朝"/>
        <family val="1"/>
        <charset val="128"/>
      </rPr>
      <t xml:space="preserve"> </t>
    </r>
    <r>
      <rPr>
        <sz val="11"/>
        <color theme="1"/>
        <rFont val="ＭＳ 明朝"/>
        <family val="1"/>
        <charset val="128"/>
      </rPr>
      <t>(40才以上)家族健診 ⇒ 20,000円(総費用(婦人科</t>
    </r>
    <r>
      <rPr>
        <u/>
        <sz val="11"/>
        <color theme="1"/>
        <rFont val="ＭＳ 明朝"/>
        <family val="1"/>
        <charset val="128"/>
      </rPr>
      <t>含む</t>
    </r>
    <r>
      <rPr>
        <sz val="11"/>
        <color theme="1"/>
        <rFont val="ＭＳ 明朝"/>
        <family val="1"/>
        <charset val="128"/>
      </rPr>
      <t>))を超えた金額</t>
    </r>
    <rPh sb="8" eb="9">
      <t>サイ</t>
    </rPh>
    <rPh sb="9" eb="11">
      <t>イジョウ</t>
    </rPh>
    <rPh sb="12" eb="13">
      <t>イエ</t>
    </rPh>
    <rPh sb="13" eb="14">
      <t>ゾク</t>
    </rPh>
    <rPh sb="14" eb="16">
      <t>ケンシン</t>
    </rPh>
    <rPh sb="27" eb="28">
      <t>ソウ</t>
    </rPh>
    <rPh sb="28" eb="30">
      <t>ヒヨウ</t>
    </rPh>
    <rPh sb="31" eb="34">
      <t>フジンカ</t>
    </rPh>
    <rPh sb="34" eb="35">
      <t>フク</t>
    </rPh>
    <rPh sb="39" eb="40">
      <t>コ</t>
    </rPh>
    <rPh sb="42" eb="44">
      <t>キンガク</t>
    </rPh>
    <phoneticPr fontId="1"/>
  </si>
  <si>
    <t>(1)家族健診 ⇒ (①健診総費用－③自己負担額)×33.3％</t>
    <rPh sb="3" eb="5">
      <t>カゾク</t>
    </rPh>
    <rPh sb="5" eb="7">
      <t>ケンシン</t>
    </rPh>
    <rPh sb="12" eb="14">
      <t>ケンシン</t>
    </rPh>
    <rPh sb="14" eb="15">
      <t>ソウ</t>
    </rPh>
    <rPh sb="15" eb="17">
      <t>ヒヨウ</t>
    </rPh>
    <rPh sb="19" eb="23">
      <t>ジコフタン</t>
    </rPh>
    <rPh sb="23" eb="24">
      <t>ガク</t>
    </rPh>
    <phoneticPr fontId="1"/>
  </si>
  <si>
    <r>
      <t xml:space="preserve">　 　　　 </t>
    </r>
    <r>
      <rPr>
        <b/>
        <sz val="10"/>
        <color theme="1"/>
        <rFont val="ＭＳ 明朝"/>
        <family val="1"/>
        <charset val="128"/>
      </rPr>
      <t>・</t>
    </r>
    <r>
      <rPr>
        <sz val="10"/>
        <color theme="1"/>
        <rFont val="ＭＳ 明朝"/>
        <family val="1"/>
        <charset val="128"/>
      </rPr>
      <t>動機づけ・積極的支援･･･無料。契約健診機関、若しくは当健保が行うICT(スマホ使用)の希望者</t>
    </r>
    <rPh sb="7" eb="9">
      <t>ドウキ</t>
    </rPh>
    <rPh sb="12" eb="15">
      <t>セッキョクテキ</t>
    </rPh>
    <rPh sb="15" eb="17">
      <t>シエン</t>
    </rPh>
    <rPh sb="20" eb="22">
      <t>ムリョウ</t>
    </rPh>
    <rPh sb="23" eb="25">
      <t>ケイヤク</t>
    </rPh>
    <rPh sb="25" eb="27">
      <t>ケンシン</t>
    </rPh>
    <rPh sb="27" eb="29">
      <t>キカン</t>
    </rPh>
    <rPh sb="30" eb="31">
      <t>モ</t>
    </rPh>
    <rPh sb="34" eb="35">
      <t>トウ</t>
    </rPh>
    <rPh sb="35" eb="37">
      <t>ケンポ</t>
    </rPh>
    <rPh sb="38" eb="39">
      <t>オコナ</t>
    </rPh>
    <rPh sb="47" eb="49">
      <t>シヨウ</t>
    </rPh>
    <rPh sb="51" eb="54">
      <t>キボウシャ</t>
    </rPh>
    <phoneticPr fontId="1"/>
  </si>
  <si>
    <t>　3．家族健診（家族人間ドックを含む）</t>
    <rPh sb="3" eb="5">
      <t>カゾク</t>
    </rPh>
    <rPh sb="5" eb="7">
      <t>ケンシン</t>
    </rPh>
    <rPh sb="8" eb="10">
      <t>カゾク</t>
    </rPh>
    <rPh sb="10" eb="12">
      <t>ニンゲン</t>
    </rPh>
    <rPh sb="16" eb="17">
      <t>フク</t>
    </rPh>
    <phoneticPr fontId="1"/>
  </si>
  <si>
    <r>
      <t>　 　 　　</t>
    </r>
    <r>
      <rPr>
        <b/>
        <sz val="10"/>
        <rFont val="ＭＳ 明朝"/>
        <family val="1"/>
        <charset val="128"/>
      </rPr>
      <t>・</t>
    </r>
    <r>
      <rPr>
        <sz val="10"/>
        <rFont val="ＭＳ 明朝"/>
        <family val="1"/>
        <charset val="128"/>
      </rPr>
      <t>上記「検査項目一覧」でかかった費用のうち20,000円を上限に事業主負担を控除した額が健保負担となります。</t>
    </r>
    <rPh sb="7" eb="9">
      <t>ジョウキ</t>
    </rPh>
    <rPh sb="10" eb="12">
      <t>ケンサ</t>
    </rPh>
    <rPh sb="12" eb="14">
      <t>コウモク</t>
    </rPh>
    <rPh sb="14" eb="16">
      <t>イチラン</t>
    </rPh>
    <rPh sb="22" eb="24">
      <t>ヒヨウ</t>
    </rPh>
    <rPh sb="33" eb="34">
      <t>エン</t>
    </rPh>
    <rPh sb="38" eb="41">
      <t>ジギョウヌシ</t>
    </rPh>
    <rPh sb="41" eb="43">
      <t>フタン</t>
    </rPh>
    <rPh sb="44" eb="46">
      <t>コウジョ</t>
    </rPh>
    <rPh sb="48" eb="49">
      <t>ガク</t>
    </rPh>
    <rPh sb="50" eb="52">
      <t>ケンポ</t>
    </rPh>
    <rPh sb="52" eb="54">
      <t>フタン</t>
    </rPh>
    <phoneticPr fontId="1"/>
  </si>
  <si>
    <t>　　　　　　　　　　　　その総費用から個人負担と事業主負担を控除した額が健保負担となります。</t>
    <rPh sb="19" eb="21">
      <t>コジン</t>
    </rPh>
    <rPh sb="21" eb="23">
      <t>フタン</t>
    </rPh>
    <rPh sb="24" eb="27">
      <t>ジギョウヌシ</t>
    </rPh>
    <rPh sb="27" eb="29">
      <t>フタン</t>
    </rPh>
    <rPh sb="30" eb="32">
      <t>コウジョ</t>
    </rPh>
    <rPh sb="34" eb="35">
      <t>ガク</t>
    </rPh>
    <rPh sb="36" eb="38">
      <t>ケンポ</t>
    </rPh>
    <rPh sb="38" eb="40">
      <t>フタン</t>
    </rPh>
    <phoneticPr fontId="1"/>
  </si>
  <si>
    <t>①-③</t>
    <phoneticPr fontId="1"/>
  </si>
  <si>
    <t xml:space="preserve">  「ドック結果表の写し」「質問票」</t>
    <rPh sb="14" eb="16">
      <t>シツモン</t>
    </rPh>
    <rPh sb="16" eb="17">
      <t>ヒョウ</t>
    </rPh>
    <phoneticPr fontId="1"/>
  </si>
  <si>
    <t>　 の写し｣「質問票｣</t>
    <phoneticPr fontId="1"/>
  </si>
  <si>
    <t>※対象は、スズキ㈱出向者で40才以上の方の人間ドック、家族健診・家族ドックです。</t>
    <rPh sb="1" eb="3">
      <t>タイショウ</t>
    </rPh>
    <rPh sb="9" eb="11">
      <t>シュッコウ</t>
    </rPh>
    <rPh sb="11" eb="12">
      <t>シャ</t>
    </rPh>
    <rPh sb="15" eb="16">
      <t>サイ</t>
    </rPh>
    <rPh sb="16" eb="18">
      <t>イジョウ</t>
    </rPh>
    <rPh sb="19" eb="20">
      <t>カタ</t>
    </rPh>
    <rPh sb="21" eb="23">
      <t>ニンゲン</t>
    </rPh>
    <rPh sb="27" eb="29">
      <t>カゾク</t>
    </rPh>
    <rPh sb="29" eb="31">
      <t>ケンシン</t>
    </rPh>
    <rPh sb="32" eb="34">
      <t>カゾク</t>
    </rPh>
    <phoneticPr fontId="1"/>
  </si>
  <si>
    <t>人間ドック</t>
    <rPh sb="0" eb="2">
      <t>ニンゲン</t>
    </rPh>
    <phoneticPr fontId="1"/>
  </si>
  <si>
    <r>
      <t>※添付書類 ： 人</t>
    </r>
    <r>
      <rPr>
        <sz val="6"/>
        <color theme="1"/>
        <rFont val="ＭＳ 明朝"/>
        <family val="1"/>
        <charset val="128"/>
      </rPr>
      <t xml:space="preserve"> </t>
    </r>
    <r>
      <rPr>
        <sz val="11"/>
        <color theme="1"/>
        <rFont val="ＭＳ 明朝"/>
        <family val="1"/>
        <charset val="128"/>
      </rPr>
      <t>間</t>
    </r>
    <r>
      <rPr>
        <sz val="6"/>
        <color theme="1"/>
        <rFont val="ＭＳ 明朝"/>
        <family val="1"/>
        <charset val="128"/>
      </rPr>
      <t xml:space="preserve"> </t>
    </r>
    <r>
      <rPr>
        <sz val="11"/>
        <color theme="1"/>
        <rFont val="ＭＳ 明朝"/>
        <family val="1"/>
        <charset val="128"/>
      </rPr>
      <t>ド</t>
    </r>
    <r>
      <rPr>
        <sz val="6"/>
        <color theme="1"/>
        <rFont val="ＭＳ 明朝"/>
        <family val="1"/>
        <charset val="128"/>
      </rPr>
      <t xml:space="preserve"> </t>
    </r>
    <r>
      <rPr>
        <sz val="11"/>
        <color theme="1"/>
        <rFont val="ＭＳ 明朝"/>
        <family val="1"/>
        <charset val="128"/>
      </rPr>
      <t>ッ</t>
    </r>
    <r>
      <rPr>
        <sz val="6"/>
        <color theme="1"/>
        <rFont val="ＭＳ 明朝"/>
        <family val="1"/>
        <charset val="128"/>
      </rPr>
      <t xml:space="preserve"> </t>
    </r>
    <r>
      <rPr>
        <sz val="11"/>
        <color theme="1"/>
        <rFont val="ＭＳ 明朝"/>
        <family val="1"/>
        <charset val="128"/>
      </rPr>
      <t>ク</t>
    </r>
    <rPh sb="1" eb="3">
      <t>テンプ</t>
    </rPh>
    <rPh sb="3" eb="5">
      <t>ショルイ</t>
    </rPh>
    <rPh sb="8" eb="9">
      <t>ニン</t>
    </rPh>
    <rPh sb="10" eb="11">
      <t>アイダ</t>
    </rPh>
    <phoneticPr fontId="1"/>
  </si>
  <si>
    <r>
      <t xml:space="preserve">　　　　　　 </t>
    </r>
    <r>
      <rPr>
        <sz val="9"/>
        <color theme="1"/>
        <rFont val="ＭＳ 明朝"/>
        <family val="1"/>
        <charset val="128"/>
      </rPr>
      <t xml:space="preserve"> </t>
    </r>
    <r>
      <rPr>
        <sz val="10"/>
        <color theme="1"/>
        <rFont val="ＭＳ 明朝"/>
        <family val="1"/>
        <charset val="128"/>
      </rPr>
      <t>*</t>
    </r>
    <r>
      <rPr>
        <sz val="10.5"/>
        <color theme="1"/>
        <rFont val="ＭＳ 明朝"/>
        <family val="1"/>
        <charset val="128"/>
      </rPr>
      <t>40才以上の方が人間ドック・家族健診を受診した場合は、特定健診の「質問票」も必要です。</t>
    </r>
    <rPh sb="11" eb="12">
      <t>サイ</t>
    </rPh>
    <rPh sb="12" eb="14">
      <t>イジョウ</t>
    </rPh>
    <rPh sb="15" eb="16">
      <t>カタ</t>
    </rPh>
    <rPh sb="17" eb="19">
      <t>ニンゲン</t>
    </rPh>
    <rPh sb="23" eb="24">
      <t>イエ</t>
    </rPh>
    <rPh sb="24" eb="25">
      <t>ゾク</t>
    </rPh>
    <rPh sb="25" eb="26">
      <t>ケン</t>
    </rPh>
    <rPh sb="26" eb="27">
      <t>ミ</t>
    </rPh>
    <rPh sb="28" eb="30">
      <t>ジュシン</t>
    </rPh>
    <rPh sb="32" eb="34">
      <t>バアイ</t>
    </rPh>
    <rPh sb="36" eb="38">
      <t>トクテイ</t>
    </rPh>
    <rPh sb="38" eb="40">
      <t>ケンシン</t>
    </rPh>
    <rPh sb="42" eb="44">
      <t>シツモン</t>
    </rPh>
    <rPh sb="44" eb="45">
      <t>ヒョウ</t>
    </rPh>
    <rPh sb="47" eb="49">
      <t>ヒツヨウ</t>
    </rPh>
    <phoneticPr fontId="1"/>
  </si>
  <si>
    <r>
      <t>出向社員(40才</t>
    </r>
    <r>
      <rPr>
        <b/>
        <sz val="11"/>
        <color theme="1"/>
        <rFont val="ＭＳ 明朝"/>
        <family val="1"/>
        <charset val="128"/>
      </rPr>
      <t>以上</t>
    </r>
    <r>
      <rPr>
        <sz val="11"/>
        <color theme="1"/>
        <rFont val="ＭＳ 明朝"/>
        <family val="1"/>
        <charset val="128"/>
      </rPr>
      <t>)の人間ドック</t>
    </r>
    <rPh sb="0" eb="2">
      <t>シュッコウ</t>
    </rPh>
    <rPh sb="2" eb="4">
      <t>シャイン</t>
    </rPh>
    <rPh sb="7" eb="8">
      <t>サイ</t>
    </rPh>
    <rPh sb="8" eb="10">
      <t>イジョウ</t>
    </rPh>
    <rPh sb="12" eb="14">
      <t>ニンゲン</t>
    </rPh>
    <phoneticPr fontId="1"/>
  </si>
  <si>
    <r>
      <t>出向社員家族(40才</t>
    </r>
    <r>
      <rPr>
        <b/>
        <sz val="11"/>
        <color theme="1"/>
        <rFont val="ＭＳ 明朝"/>
        <family val="1"/>
        <charset val="128"/>
      </rPr>
      <t>以上</t>
    </r>
    <r>
      <rPr>
        <sz val="11"/>
        <color theme="1"/>
        <rFont val="ＭＳ 明朝"/>
        <family val="1"/>
        <charset val="128"/>
      </rPr>
      <t>)の人間ドック</t>
    </r>
    <rPh sb="0" eb="2">
      <t>シュッコウ</t>
    </rPh>
    <rPh sb="2" eb="4">
      <t>シャイン</t>
    </rPh>
    <rPh sb="4" eb="6">
      <t>カゾク</t>
    </rPh>
    <rPh sb="9" eb="10">
      <t>サイ</t>
    </rPh>
    <rPh sb="10" eb="12">
      <t>イジョウ</t>
    </rPh>
    <rPh sb="14" eb="16">
      <t>ニンゲン</t>
    </rPh>
    <phoneticPr fontId="1"/>
  </si>
  <si>
    <r>
      <t xml:space="preserve">　 </t>
    </r>
    <r>
      <rPr>
        <b/>
        <sz val="11"/>
        <color theme="1"/>
        <rFont val="ＭＳ ゴシック"/>
        <family val="3"/>
        <charset val="128"/>
      </rPr>
      <t>3</t>
    </r>
    <r>
      <rPr>
        <sz val="11"/>
        <color theme="1"/>
        <rFont val="ＭＳ 明朝"/>
        <family val="1"/>
        <charset val="128"/>
      </rPr>
      <t xml:space="preserve"> (40才以上)家族人間ドック ⇒ 20,000円(総費用(婦人科</t>
    </r>
    <r>
      <rPr>
        <u/>
        <sz val="11"/>
        <color theme="1"/>
        <rFont val="ＭＳ 明朝"/>
        <family val="1"/>
        <charset val="128"/>
      </rPr>
      <t>含む</t>
    </r>
    <r>
      <rPr>
        <sz val="11"/>
        <color theme="1"/>
        <rFont val="ＭＳ 明朝"/>
        <family val="1"/>
        <charset val="128"/>
      </rPr>
      <t>))を超えた金額</t>
    </r>
    <rPh sb="7" eb="8">
      <t>サイ</t>
    </rPh>
    <rPh sb="8" eb="10">
      <t>イジョウ</t>
    </rPh>
    <rPh sb="13" eb="15">
      <t>ニンゲン</t>
    </rPh>
    <phoneticPr fontId="1"/>
  </si>
  <si>
    <r>
      <t>社員(40才</t>
    </r>
    <r>
      <rPr>
        <u/>
        <sz val="11"/>
        <color theme="1"/>
        <rFont val="ＭＳ 明朝"/>
        <family val="1"/>
        <charset val="128"/>
      </rPr>
      <t>未満</t>
    </r>
    <r>
      <rPr>
        <sz val="11"/>
        <color theme="1"/>
        <rFont val="ＭＳ 明朝"/>
        <family val="1"/>
        <charset val="128"/>
      </rPr>
      <t>)の人間ドック</t>
    </r>
    <rPh sb="0" eb="2">
      <t>シャイン</t>
    </rPh>
    <rPh sb="6" eb="8">
      <t>ミマン</t>
    </rPh>
    <rPh sb="10" eb="12">
      <t>ニンゲン</t>
    </rPh>
    <phoneticPr fontId="1"/>
  </si>
  <si>
    <r>
      <t>家族(40才</t>
    </r>
    <r>
      <rPr>
        <u/>
        <sz val="11"/>
        <color theme="1"/>
        <rFont val="ＭＳ 明朝"/>
        <family val="1"/>
        <charset val="128"/>
      </rPr>
      <t>未満</t>
    </r>
    <r>
      <rPr>
        <sz val="11"/>
        <color theme="1"/>
        <rFont val="ＭＳ 明朝"/>
        <family val="1"/>
        <charset val="128"/>
      </rPr>
      <t>)の人間ドック</t>
    </r>
    <rPh sb="0" eb="2">
      <t>カゾク</t>
    </rPh>
    <rPh sb="5" eb="6">
      <t>サイ</t>
    </rPh>
    <rPh sb="6" eb="8">
      <t>ミマン</t>
    </rPh>
    <rPh sb="10" eb="12">
      <t>ニンゲン</t>
    </rPh>
    <phoneticPr fontId="1"/>
  </si>
  <si>
    <r>
      <t xml:space="preserve">　 </t>
    </r>
    <r>
      <rPr>
        <b/>
        <sz val="11"/>
        <color theme="1"/>
        <rFont val="ＭＳ ゴシック"/>
        <family val="3"/>
        <charset val="128"/>
      </rPr>
      <t>5</t>
    </r>
    <r>
      <rPr>
        <b/>
        <sz val="11"/>
        <color theme="1"/>
        <rFont val="ＭＳ 明朝"/>
        <family val="1"/>
        <charset val="128"/>
      </rPr>
      <t xml:space="preserve"> </t>
    </r>
    <r>
      <rPr>
        <sz val="11"/>
        <color theme="1"/>
        <rFont val="ＭＳ 明朝"/>
        <family val="1"/>
        <charset val="128"/>
      </rPr>
      <t>(40才未満)社員人間ドック</t>
    </r>
    <r>
      <rPr>
        <sz val="10"/>
        <color theme="1"/>
        <rFont val="ＭＳ 明朝"/>
        <family val="1"/>
        <charset val="128"/>
      </rPr>
      <t xml:space="preserve"> </t>
    </r>
    <r>
      <rPr>
        <sz val="11"/>
        <color theme="1"/>
        <rFont val="ＭＳ 明朝"/>
        <family val="1"/>
        <charset val="128"/>
      </rPr>
      <t>⇒ 20,000円＋</t>
    </r>
    <r>
      <rPr>
        <b/>
        <sz val="11"/>
        <color theme="1"/>
        <rFont val="ＭＳ 明朝"/>
        <family val="1"/>
        <charset val="128"/>
      </rPr>
      <t>α1</t>
    </r>
    <rPh sb="7" eb="8">
      <t>サイ</t>
    </rPh>
    <rPh sb="8" eb="10">
      <t>ミマン</t>
    </rPh>
    <rPh sb="11" eb="13">
      <t>シャイン</t>
    </rPh>
    <rPh sb="13" eb="15">
      <t>ニンゲン</t>
    </rPh>
    <rPh sb="27" eb="28">
      <t>エン</t>
    </rPh>
    <phoneticPr fontId="1"/>
  </si>
  <si>
    <r>
      <t xml:space="preserve">　 </t>
    </r>
    <r>
      <rPr>
        <b/>
        <sz val="11"/>
        <color theme="1"/>
        <rFont val="ＭＳ ゴシック"/>
        <family val="3"/>
        <charset val="128"/>
      </rPr>
      <t>7</t>
    </r>
    <r>
      <rPr>
        <b/>
        <sz val="11"/>
        <color theme="1"/>
        <rFont val="ＭＳ 明朝"/>
        <family val="1"/>
        <charset val="128"/>
      </rPr>
      <t xml:space="preserve"> </t>
    </r>
    <r>
      <rPr>
        <sz val="11"/>
        <color theme="1"/>
        <rFont val="ＭＳ 明朝"/>
        <family val="1"/>
        <charset val="128"/>
      </rPr>
      <t>(40才未満)家族人間ドック ⇒ 20,000円＋</t>
    </r>
    <r>
      <rPr>
        <b/>
        <sz val="11"/>
        <color theme="1"/>
        <rFont val="ＭＳ 明朝"/>
        <family val="1"/>
        <charset val="128"/>
      </rPr>
      <t>α2</t>
    </r>
    <rPh sb="7" eb="8">
      <t>サイ</t>
    </rPh>
    <rPh sb="8" eb="10">
      <t>ミマン</t>
    </rPh>
    <rPh sb="11" eb="13">
      <t>カゾク</t>
    </rPh>
    <rPh sb="13" eb="15">
      <t>ニンゲン</t>
    </rPh>
    <phoneticPr fontId="1"/>
  </si>
  <si>
    <t>(2)人間ドック ⇒「病院の請求書又は領収書の原本又は写し｣「ドック結果表の写し」</t>
    <rPh sb="3" eb="5">
      <t>ニンゲン</t>
    </rPh>
    <rPh sb="34" eb="35">
      <t>ケッカ</t>
    </rPh>
    <rPh sb="35" eb="36">
      <t>ケッカ</t>
    </rPh>
    <rPh sb="36" eb="37">
      <t>ヒョウ</t>
    </rPh>
    <rPh sb="38" eb="39">
      <t>ウツ</t>
    </rPh>
    <phoneticPr fontId="1"/>
  </si>
  <si>
    <t>※地元社員・出向社員に関係なく、年齢や区分により記載してください。</t>
    <rPh sb="1" eb="3">
      <t>ジモト</t>
    </rPh>
    <rPh sb="3" eb="5">
      <t>シャイン</t>
    </rPh>
    <rPh sb="6" eb="8">
      <t>シュッコウ</t>
    </rPh>
    <rPh sb="8" eb="10">
      <t>シャイン</t>
    </rPh>
    <rPh sb="11" eb="13">
      <t>カンケイ</t>
    </rPh>
    <rPh sb="16" eb="18">
      <t>ネンレイ</t>
    </rPh>
    <rPh sb="19" eb="21">
      <t>クブン</t>
    </rPh>
    <rPh sb="24" eb="26">
      <t>キサイ</t>
    </rPh>
    <phoneticPr fontId="1"/>
  </si>
  <si>
    <r>
      <t>地元社員(40才</t>
    </r>
    <r>
      <rPr>
        <b/>
        <sz val="11"/>
        <color indexed="8"/>
        <rFont val="ＭＳ 明朝"/>
        <family val="1"/>
        <charset val="128"/>
      </rPr>
      <t>以上</t>
    </r>
    <r>
      <rPr>
        <sz val="11"/>
        <color indexed="8"/>
        <rFont val="ＭＳ 明朝"/>
        <family val="1"/>
        <charset val="128"/>
      </rPr>
      <t>)の人間ドック</t>
    </r>
    <rPh sb="0" eb="2">
      <t>ジモト</t>
    </rPh>
    <rPh sb="2" eb="4">
      <t>シャイン</t>
    </rPh>
    <rPh sb="7" eb="8">
      <t>サイ</t>
    </rPh>
    <rPh sb="8" eb="10">
      <t>イジョウ</t>
    </rPh>
    <rPh sb="12" eb="14">
      <t>ニンゲン</t>
    </rPh>
    <phoneticPr fontId="1"/>
  </si>
  <si>
    <t>※対象は、地元社員で40才以上の人間ドックです。　健保への請求の際、事業主負担額を控除します。</t>
    <rPh sb="1" eb="3">
      <t>タイショウ</t>
    </rPh>
    <rPh sb="5" eb="7">
      <t>ジモト</t>
    </rPh>
    <rPh sb="7" eb="9">
      <t>シャイン</t>
    </rPh>
    <rPh sb="12" eb="13">
      <t>サイ</t>
    </rPh>
    <rPh sb="13" eb="15">
      <t>イジョウ</t>
    </rPh>
    <rPh sb="16" eb="18">
      <t>ニンゲン</t>
    </rPh>
    <phoneticPr fontId="1"/>
  </si>
  <si>
    <t>「ドック結果表の写し｣「質問票」</t>
    <phoneticPr fontId="1"/>
  </si>
  <si>
    <t>※対象は、地元社員で40才以上の家族の家族健診・人間ドックです。</t>
    <rPh sb="1" eb="3">
      <t>タイショウ</t>
    </rPh>
    <rPh sb="5" eb="7">
      <t>ジモト</t>
    </rPh>
    <rPh sb="7" eb="9">
      <t>シャイン</t>
    </rPh>
    <rPh sb="12" eb="13">
      <t>サイ</t>
    </rPh>
    <rPh sb="13" eb="15">
      <t>イジョウ</t>
    </rPh>
    <rPh sb="16" eb="18">
      <t>カゾク</t>
    </rPh>
    <rPh sb="19" eb="21">
      <t>カゾク</t>
    </rPh>
    <rPh sb="21" eb="23">
      <t>ケンシン</t>
    </rPh>
    <rPh sb="24" eb="26">
      <t>ニンゲン</t>
    </rPh>
    <phoneticPr fontId="1"/>
  </si>
  <si>
    <t>　健保への請求の際、事業主負担額を控除します。</t>
    <phoneticPr fontId="1"/>
  </si>
  <si>
    <r>
      <t>　　</t>
    </r>
    <r>
      <rPr>
        <b/>
        <sz val="11"/>
        <color theme="1"/>
        <rFont val="ＭＳ ゴシック"/>
        <family val="3"/>
        <charset val="128"/>
      </rPr>
      <t>10</t>
    </r>
    <r>
      <rPr>
        <sz val="11"/>
        <color theme="1"/>
        <rFont val="ＭＳ 明朝"/>
        <family val="1"/>
        <charset val="128"/>
      </rPr>
      <t xml:space="preserve"> (40才以上)家族人間ドック ⇒ 20,000円(総費用(婦人科</t>
    </r>
    <r>
      <rPr>
        <u/>
        <sz val="11"/>
        <color theme="1"/>
        <rFont val="ＭＳ 明朝"/>
        <family val="1"/>
        <charset val="128"/>
      </rPr>
      <t>含む</t>
    </r>
    <r>
      <rPr>
        <sz val="11"/>
        <color theme="1"/>
        <rFont val="ＭＳ 明朝"/>
        <family val="1"/>
        <charset val="128"/>
      </rPr>
      <t>))を超えた金額</t>
    </r>
    <rPh sb="8" eb="9">
      <t>サイ</t>
    </rPh>
    <rPh sb="9" eb="11">
      <t>イジョウ</t>
    </rPh>
    <rPh sb="14" eb="16">
      <t>ニンゲン</t>
    </rPh>
    <phoneticPr fontId="1"/>
  </si>
  <si>
    <t>(2)人間ドック ⇒ (①健診総費用－③自己負担額)×33.3％</t>
    <rPh sb="3" eb="5">
      <t>ニンゲン</t>
    </rPh>
    <phoneticPr fontId="1"/>
  </si>
  <si>
    <t>　「健診結果表の写し｣「質問票」</t>
    <phoneticPr fontId="1"/>
  </si>
  <si>
    <t>　「ドック結果表の写し｣「質問票」</t>
    <phoneticPr fontId="1"/>
  </si>
  <si>
    <r>
      <t>地元社員家族(40才</t>
    </r>
    <r>
      <rPr>
        <b/>
        <sz val="11"/>
        <color theme="1"/>
        <rFont val="ＭＳ 明朝"/>
        <family val="1"/>
        <charset val="128"/>
      </rPr>
      <t>以上</t>
    </r>
    <r>
      <rPr>
        <sz val="11"/>
        <color theme="1"/>
        <rFont val="ＭＳ 明朝"/>
        <family val="1"/>
        <charset val="128"/>
      </rPr>
      <t>)の人間ドック</t>
    </r>
    <rPh sb="0" eb="2">
      <t>ジモト</t>
    </rPh>
    <rPh sb="2" eb="4">
      <t>シャイン</t>
    </rPh>
    <rPh sb="4" eb="6">
      <t>カゾク</t>
    </rPh>
    <rPh sb="9" eb="10">
      <t>サイ</t>
    </rPh>
    <rPh sb="10" eb="12">
      <t>イジョウ</t>
    </rPh>
    <rPh sb="14" eb="16">
      <t>ニンゲン</t>
    </rPh>
    <phoneticPr fontId="1"/>
  </si>
  <si>
    <t>健保</t>
    <rPh sb="0" eb="2">
      <t>ケンポ</t>
    </rPh>
    <phoneticPr fontId="1"/>
  </si>
  <si>
    <t>事務処理</t>
    <rPh sb="0" eb="4">
      <t>ジムショリ</t>
    </rPh>
    <phoneticPr fontId="1"/>
  </si>
  <si>
    <t>登録額</t>
    <rPh sb="0" eb="2">
      <t>トウロク</t>
    </rPh>
    <rPh sb="2" eb="3">
      <t>ガク</t>
    </rPh>
    <phoneticPr fontId="1"/>
  </si>
  <si>
    <t>　健診費用の事業主への請求は、後日健保からスズキ㈱にさせていただきます。</t>
    <rPh sb="1" eb="3">
      <t>ケンシン</t>
    </rPh>
    <rPh sb="3" eb="5">
      <t>ヒヨウ</t>
    </rPh>
    <rPh sb="6" eb="9">
      <t>ジギョウヌシ</t>
    </rPh>
    <rPh sb="11" eb="13">
      <t>セイキュウ</t>
    </rPh>
    <rPh sb="15" eb="17">
      <t>ゴジツ</t>
    </rPh>
    <rPh sb="17" eb="19">
      <t>ケンポ</t>
    </rPh>
    <phoneticPr fontId="1"/>
  </si>
  <si>
    <r>
      <rPr>
        <b/>
        <sz val="14"/>
        <color theme="1"/>
        <rFont val="ＭＳ 明朝"/>
        <family val="1"/>
        <charset val="128"/>
      </rPr>
      <t>人間ドック</t>
    </r>
    <r>
      <rPr>
        <b/>
        <sz val="11"/>
        <color theme="1"/>
        <rFont val="ＭＳ 明朝"/>
        <family val="1"/>
        <charset val="128"/>
      </rPr>
      <t>・</t>
    </r>
    <r>
      <rPr>
        <b/>
        <sz val="14"/>
        <color theme="1"/>
        <rFont val="ＭＳ 明朝"/>
        <family val="1"/>
        <charset val="128"/>
      </rPr>
      <t>歯科健診</t>
    </r>
    <r>
      <rPr>
        <b/>
        <sz val="11"/>
        <color theme="1"/>
        <rFont val="ＭＳ 明朝"/>
        <family val="1"/>
        <charset val="128"/>
      </rPr>
      <t>・</t>
    </r>
    <r>
      <rPr>
        <b/>
        <sz val="14"/>
        <color theme="1"/>
        <rFont val="ＭＳ 明朝"/>
        <family val="1"/>
        <charset val="128"/>
      </rPr>
      <t>婦人科検診</t>
    </r>
    <r>
      <rPr>
        <b/>
        <sz val="11"/>
        <color theme="1"/>
        <rFont val="ＭＳ 明朝"/>
        <family val="1"/>
        <charset val="128"/>
      </rPr>
      <t>・</t>
    </r>
    <r>
      <rPr>
        <b/>
        <sz val="14"/>
        <color theme="1"/>
        <rFont val="ＭＳ 明朝"/>
        <family val="1"/>
        <charset val="128"/>
      </rPr>
      <t>家族健診</t>
    </r>
    <r>
      <rPr>
        <b/>
        <sz val="8"/>
        <color theme="1"/>
        <rFont val="ＭＳ 明朝"/>
        <family val="1"/>
        <charset val="128"/>
      </rPr>
      <t xml:space="preserve"> </t>
    </r>
    <r>
      <rPr>
        <b/>
        <sz val="14"/>
        <color theme="1"/>
        <rFont val="ＭＳ 明朝"/>
        <family val="1"/>
        <charset val="128"/>
      </rPr>
      <t>費用請求書</t>
    </r>
    <r>
      <rPr>
        <b/>
        <sz val="8"/>
        <color theme="1"/>
        <rFont val="ＭＳ 明朝"/>
        <family val="1"/>
        <charset val="128"/>
      </rPr>
      <t xml:space="preserve"> </t>
    </r>
    <r>
      <rPr>
        <b/>
        <sz val="14"/>
        <color theme="1"/>
        <rFont val="ＭＳ 明朝"/>
        <family val="1"/>
        <charset val="128"/>
      </rPr>
      <t>(立替金精算書)</t>
    </r>
    <rPh sb="0" eb="2">
      <t>ニンゲン</t>
    </rPh>
    <rPh sb="6" eb="8">
      <t>シカ</t>
    </rPh>
    <rPh sb="8" eb="10">
      <t>ケンシン</t>
    </rPh>
    <rPh sb="9" eb="10">
      <t>シンダン</t>
    </rPh>
    <rPh sb="11" eb="14">
      <t>フジンカ</t>
    </rPh>
    <rPh sb="14" eb="16">
      <t>ケンシン</t>
    </rPh>
    <rPh sb="17" eb="19">
      <t>カゾク</t>
    </rPh>
    <rPh sb="19" eb="20">
      <t>ケンコウ</t>
    </rPh>
    <rPh sb="20" eb="21">
      <t>シンダン</t>
    </rPh>
    <rPh sb="22" eb="24">
      <t>ヒヨウ</t>
    </rPh>
    <rPh sb="24" eb="26">
      <t>セイキュウ</t>
    </rPh>
    <rPh sb="26" eb="27">
      <t>ショ</t>
    </rPh>
    <rPh sb="29" eb="32">
      <t>タテカエキン</t>
    </rPh>
    <rPh sb="32" eb="35">
      <t>セイサンショ</t>
    </rPh>
    <phoneticPr fontId="1"/>
  </si>
  <si>
    <r>
      <t xml:space="preserve">　　　　　　 </t>
    </r>
    <r>
      <rPr>
        <sz val="9"/>
        <color theme="1"/>
        <rFont val="ＭＳ 明朝"/>
        <family val="1"/>
        <charset val="128"/>
      </rPr>
      <t xml:space="preserve"> </t>
    </r>
    <r>
      <rPr>
        <sz val="10"/>
        <color theme="1"/>
        <rFont val="ＭＳ 明朝"/>
        <family val="1"/>
        <charset val="128"/>
      </rPr>
      <t>*</t>
    </r>
    <r>
      <rPr>
        <sz val="10.5"/>
        <color theme="1"/>
        <rFont val="ＭＳ 明朝"/>
        <family val="1"/>
        <charset val="128"/>
      </rPr>
      <t>40才以上の人間ドック・家族健診の請求書・領収書は、インボイスに対応したものです。</t>
    </r>
    <rPh sb="11" eb="12">
      <t>サイ</t>
    </rPh>
    <rPh sb="12" eb="14">
      <t>イジョウ</t>
    </rPh>
    <rPh sb="15" eb="17">
      <t>ニンゲン</t>
    </rPh>
    <rPh sb="21" eb="22">
      <t>イエ</t>
    </rPh>
    <rPh sb="22" eb="23">
      <t>ゾク</t>
    </rPh>
    <rPh sb="23" eb="24">
      <t>ケン</t>
    </rPh>
    <rPh sb="24" eb="25">
      <t>ミ</t>
    </rPh>
    <rPh sb="26" eb="29">
      <t>セイキュウショ</t>
    </rPh>
    <rPh sb="30" eb="33">
      <t>リョウシュウショ</t>
    </rPh>
    <rPh sb="41" eb="43">
      <t>タイオウ</t>
    </rPh>
    <phoneticPr fontId="1"/>
  </si>
  <si>
    <t>(1)社員・家族人間ドック ⇒「インボイスに対応した病院の請求書又は領収書の原本又は写し｣</t>
    <rPh sb="3" eb="5">
      <t>シャイン</t>
    </rPh>
    <rPh sb="6" eb="8">
      <t>カゾク</t>
    </rPh>
    <rPh sb="8" eb="10">
      <t>ニンゲン</t>
    </rPh>
    <rPh sb="22" eb="24">
      <t>タイオウ</t>
    </rPh>
    <phoneticPr fontId="1"/>
  </si>
  <si>
    <t>(2)家族健診 ⇒「インボイスに対応した病院の請求書又は領収書の原本又は写し｣「健診結果表</t>
    <rPh sb="3" eb="5">
      <t>カゾク</t>
    </rPh>
    <rPh sb="5" eb="7">
      <t>ケンシン</t>
    </rPh>
    <rPh sb="16" eb="18">
      <t>タイオウ</t>
    </rPh>
    <phoneticPr fontId="1"/>
  </si>
  <si>
    <t>人間ドック ⇒「インボイスに対応した病院の請求書又は領収書の原本又は写し｣</t>
    <rPh sb="0" eb="2">
      <t>ニンゲン</t>
    </rPh>
    <rPh sb="14" eb="16">
      <t>タイオウ</t>
    </rPh>
    <phoneticPr fontId="1"/>
  </si>
  <si>
    <t>(1)家族健診 ⇒「インボイスに対応した病院の請求書又は領収書の原本又は写し｣</t>
    <rPh sb="3" eb="5">
      <t>カゾク</t>
    </rPh>
    <rPh sb="5" eb="7">
      <t>ケンシン</t>
    </rPh>
    <rPh sb="16" eb="18">
      <t>タイオウ</t>
    </rPh>
    <phoneticPr fontId="1"/>
  </si>
  <si>
    <t>(2)人間ドック ⇒「インボイスに対応した病院の請求書又は領収書の原本又は写し｣</t>
    <rPh sb="3" eb="5">
      <t>ニンゲン</t>
    </rPh>
    <rPh sb="17" eb="19">
      <t>タイオウ</t>
    </rPh>
    <phoneticPr fontId="1"/>
  </si>
  <si>
    <r>
      <t xml:space="preserve">　 </t>
    </r>
    <r>
      <rPr>
        <b/>
        <sz val="11"/>
        <color rgb="FFFF0000"/>
        <rFont val="ＭＳ ゴシック"/>
        <family val="3"/>
        <charset val="128"/>
      </rPr>
      <t>1</t>
    </r>
    <r>
      <rPr>
        <b/>
        <sz val="11"/>
        <color rgb="FFFF0000"/>
        <rFont val="ＭＳ 明朝"/>
        <family val="1"/>
        <charset val="128"/>
      </rPr>
      <t xml:space="preserve"> </t>
    </r>
    <r>
      <rPr>
        <sz val="11"/>
        <color rgb="FFFF0000"/>
        <rFont val="ＭＳ 明朝"/>
        <family val="1"/>
        <charset val="128"/>
      </rPr>
      <t>(40才以上)社員人間ドック ⇒ 総費用(婦人科</t>
    </r>
    <r>
      <rPr>
        <u/>
        <sz val="11"/>
        <color rgb="FFFF0000"/>
        <rFont val="ＭＳ 明朝"/>
        <family val="1"/>
        <charset val="128"/>
      </rPr>
      <t>除く</t>
    </r>
    <r>
      <rPr>
        <sz val="11"/>
        <color rgb="FFFF0000"/>
        <rFont val="ＭＳ 明朝"/>
        <family val="1"/>
        <charset val="128"/>
      </rPr>
      <t>)が40,000円を超えた金額</t>
    </r>
    <rPh sb="7" eb="8">
      <t>サイ</t>
    </rPh>
    <rPh sb="8" eb="10">
      <t>イジョウ</t>
    </rPh>
    <rPh sb="11" eb="13">
      <t>シャイン</t>
    </rPh>
    <rPh sb="13" eb="15">
      <t>ニンゲン</t>
    </rPh>
    <phoneticPr fontId="1"/>
  </si>
  <si>
    <t>人間ドック ⇒ (①健診総費用－③自己負担額－8,000円－4,000円)×44.4％＋8,000円</t>
    <rPh sb="0" eb="2">
      <t>ニンゲン</t>
    </rPh>
    <rPh sb="10" eb="12">
      <t>ケンシン</t>
    </rPh>
    <rPh sb="12" eb="15">
      <t>ソウヒヨウ</t>
    </rPh>
    <rPh sb="17" eb="22">
      <t>ジコフタンガク</t>
    </rPh>
    <rPh sb="28" eb="29">
      <t>エン</t>
    </rPh>
    <rPh sb="49" eb="50">
      <t>エン</t>
    </rPh>
    <phoneticPr fontId="1"/>
  </si>
  <si>
    <t>動機付け支援相当</t>
    <rPh sb="0" eb="2">
      <t>ドウキ</t>
    </rPh>
    <rPh sb="2" eb="3">
      <t>ツ</t>
    </rPh>
    <rPh sb="4" eb="6">
      <t>シエン</t>
    </rPh>
    <rPh sb="6" eb="8">
      <t>ソウトウ</t>
    </rPh>
    <phoneticPr fontId="1"/>
  </si>
  <si>
    <t>□</t>
    <phoneticPr fontId="1"/>
  </si>
  <si>
    <r>
      <t xml:space="preserve">　 </t>
    </r>
    <r>
      <rPr>
        <b/>
        <sz val="11"/>
        <color rgb="FFFF0000"/>
        <rFont val="ＭＳ ゴシック"/>
        <family val="3"/>
        <charset val="128"/>
      </rPr>
      <t>8</t>
    </r>
    <r>
      <rPr>
        <b/>
        <sz val="11"/>
        <color rgb="FFFF0000"/>
        <rFont val="ＭＳ 明朝"/>
        <family val="1"/>
        <charset val="128"/>
      </rPr>
      <t xml:space="preserve"> </t>
    </r>
    <r>
      <rPr>
        <sz val="11"/>
        <color rgb="FFFF0000"/>
        <rFont val="ＭＳ 明朝"/>
        <family val="1"/>
        <charset val="128"/>
      </rPr>
      <t>(40才以上)社員人間ドック ⇒ 人間ドック総費用40,000円超過額</t>
    </r>
    <rPh sb="7" eb="8">
      <t>サイ</t>
    </rPh>
    <rPh sb="8" eb="10">
      <t>イジョウ</t>
    </rPh>
    <rPh sb="11" eb="13">
      <t>シャイン</t>
    </rPh>
    <rPh sb="13" eb="15">
      <t>ニンゲン</t>
    </rPh>
    <rPh sb="21" eb="23">
      <t>ニンゲン</t>
    </rPh>
    <rPh sb="26" eb="29">
      <t>ソウヒヨウ</t>
    </rPh>
    <rPh sb="35" eb="36">
      <t>エン</t>
    </rPh>
    <rPh sb="36" eb="38">
      <t>チョウカ</t>
    </rPh>
    <rPh sb="38" eb="39">
      <t>ガク</t>
    </rPh>
    <phoneticPr fontId="1"/>
  </si>
  <si>
    <t>2024. 4. 1</t>
    <phoneticPr fontId="1"/>
  </si>
  <si>
    <r>
      <t xml:space="preserve">　 　　　 </t>
    </r>
    <r>
      <rPr>
        <b/>
        <sz val="10"/>
        <color rgb="FFFF0000"/>
        <rFont val="ＭＳ 明朝"/>
        <family val="1"/>
        <charset val="128"/>
      </rPr>
      <t>・</t>
    </r>
    <r>
      <rPr>
        <sz val="10"/>
        <color rgb="FFFF0000"/>
        <rFont val="ＭＳ 明朝"/>
        <family val="1"/>
        <charset val="128"/>
      </rPr>
      <t>40才以上の社員･･･人間ドック総費用で40,000円を超過した額</t>
    </r>
    <rPh sb="9" eb="10">
      <t>サイ</t>
    </rPh>
    <rPh sb="10" eb="12">
      <t>イジョウ</t>
    </rPh>
    <rPh sb="13" eb="15">
      <t>シャイン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</si>
</sst>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人&quot;"/>
    <numFmt numFmtId="177" formatCode="#,##0&quot;円&quot;"/>
    <numFmt numFmtId="178" formatCode="&quot;¥&quot;#,##0.\-"/>
    <numFmt numFmtId="179" formatCode="0\-"/>
    <numFmt numFmtId="180" formatCode="\(#,##0&quot;円&quot;\)"/>
    <numFmt numFmtId="181" formatCode="\(#,##0\)"/>
  </numFmts>
  <fonts count="73">
    <font>
      <sz val="11"/>
      <name val="ＭＳ Ｐゴシック"/>
      <family val="3"/>
      <charset val="128"/>
    </font>
    <font>
      <sz val="6"/>
      <name val="ＭＳ Ｐゴシック"/>
      <family val="3"/>
      <charset val="128"/>
    </font>
    <font>
      <sz val="11"/>
      <name val="ＭＳ 明朝"/>
      <family val="1"/>
      <charset val="128"/>
    </font>
    <font>
      <sz val="6"/>
      <name val="ＭＳ 明朝"/>
      <family val="1"/>
      <charset val="128"/>
    </font>
    <font>
      <sz val="9"/>
      <name val="ＭＳ 明朝"/>
      <family val="1"/>
      <charset val="128"/>
    </font>
    <font>
      <sz val="10"/>
      <name val="ＭＳ 明朝"/>
      <family val="1"/>
      <charset val="128"/>
    </font>
    <font>
      <b/>
      <sz val="11"/>
      <name val="ＭＳ 明朝"/>
      <family val="1"/>
      <charset val="128"/>
    </font>
    <font>
      <sz val="2"/>
      <name val="ＭＳ 明朝"/>
      <family val="1"/>
      <charset val="128"/>
    </font>
    <font>
      <sz val="12"/>
      <name val="ＭＳ 明朝"/>
      <family val="1"/>
      <charset val="128"/>
    </font>
    <font>
      <sz val="11"/>
      <color indexed="10"/>
      <name val="ＭＳ 明朝"/>
      <family val="1"/>
      <charset val="128"/>
    </font>
    <font>
      <sz val="11"/>
      <color indexed="10"/>
      <name val="ＭＳ Ｐゴシック"/>
      <family val="3"/>
      <charset val="128"/>
    </font>
    <font>
      <b/>
      <sz val="12"/>
      <color indexed="10"/>
      <name val="ＭＳ 明朝"/>
      <family val="1"/>
      <charset val="128"/>
    </font>
    <font>
      <sz val="12"/>
      <color indexed="10"/>
      <name val="ＭＳ Ｐゴシック"/>
      <family val="3"/>
      <charset val="128"/>
    </font>
    <font>
      <b/>
      <sz val="7"/>
      <name val="ＭＳ 明朝"/>
      <family val="1"/>
      <charset val="128"/>
    </font>
    <font>
      <sz val="9"/>
      <color indexed="8"/>
      <name val="ＭＳ 明朝"/>
      <family val="1"/>
      <charset val="128"/>
    </font>
    <font>
      <b/>
      <sz val="14"/>
      <name val="ＭＳ 明朝"/>
      <family val="1"/>
      <charset val="128"/>
    </font>
    <font>
      <sz val="10.5"/>
      <name val="ＭＳ 明朝"/>
      <family val="1"/>
      <charset val="128"/>
    </font>
    <font>
      <sz val="10.5"/>
      <color indexed="8"/>
      <name val="ＭＳ 明朝"/>
      <family val="1"/>
      <charset val="128"/>
    </font>
    <font>
      <sz val="6"/>
      <color indexed="8"/>
      <name val="ＭＳ 明朝"/>
      <family val="1"/>
      <charset val="128"/>
    </font>
    <font>
      <sz val="10"/>
      <name val="ＭＳ Ｐゴシック"/>
      <family val="3"/>
      <charset val="128"/>
    </font>
    <font>
      <b/>
      <sz val="10"/>
      <name val="ＭＳ 明朝"/>
      <family val="1"/>
      <charset val="128"/>
    </font>
    <font>
      <sz val="11"/>
      <color indexed="17"/>
      <name val="ＭＳ 明朝"/>
      <family val="1"/>
      <charset val="128"/>
    </font>
    <font>
      <sz val="9"/>
      <color indexed="10"/>
      <name val="ＭＳ 明朝"/>
      <family val="1"/>
      <charset val="128"/>
    </font>
    <font>
      <sz val="11"/>
      <name val="ＭＳ Ｐゴシック"/>
      <family val="3"/>
      <charset val="128"/>
    </font>
    <font>
      <sz val="4"/>
      <name val="ＭＳ 明朝"/>
      <family val="1"/>
      <charset val="128"/>
    </font>
    <font>
      <b/>
      <sz val="15"/>
      <color indexed="10"/>
      <name val="ＭＳ 明朝"/>
      <family val="1"/>
      <charset val="128"/>
    </font>
    <font>
      <sz val="10"/>
      <color indexed="8"/>
      <name val="ＭＳ 明朝"/>
      <family val="1"/>
      <charset val="128"/>
    </font>
    <font>
      <sz val="11"/>
      <color indexed="8"/>
      <name val="ＭＳ Ｐゴシック"/>
      <family val="3"/>
      <charset val="128"/>
    </font>
    <font>
      <sz val="10.5"/>
      <color indexed="8"/>
      <name val="ＭＳ Ｐゴシック"/>
      <family val="3"/>
      <charset val="128"/>
    </font>
    <font>
      <sz val="11"/>
      <color indexed="8"/>
      <name val="ＭＳ 明朝"/>
      <family val="1"/>
      <charset val="128"/>
    </font>
    <font>
      <b/>
      <sz val="11"/>
      <color indexed="8"/>
      <name val="ＭＳ 明朝"/>
      <family val="1"/>
      <charset val="128"/>
    </font>
    <font>
      <sz val="9"/>
      <color indexed="17"/>
      <name val="ＭＳ Ｐゴシック"/>
      <family val="3"/>
      <charset val="128"/>
    </font>
    <font>
      <sz val="9"/>
      <color indexed="81"/>
      <name val="ＭＳ Ｐゴシック"/>
      <family val="3"/>
      <charset val="128"/>
    </font>
    <font>
      <sz val="10"/>
      <color indexed="10"/>
      <name val="ＭＳ 明朝"/>
      <family val="1"/>
      <charset val="128"/>
    </font>
    <font>
      <strike/>
      <sz val="11"/>
      <color rgb="FFFF0000"/>
      <name val="ＭＳ Ｐゴシック"/>
      <family val="3"/>
      <charset val="128"/>
    </font>
    <font>
      <sz val="11"/>
      <color rgb="FFFF0000"/>
      <name val="ＭＳ 明朝"/>
      <family val="1"/>
      <charset val="128"/>
    </font>
    <font>
      <strike/>
      <sz val="11"/>
      <color rgb="FFFF0000"/>
      <name val="ＭＳ 明朝"/>
      <family val="1"/>
      <charset val="128"/>
    </font>
    <font>
      <sz val="4"/>
      <name val="ＭＳ Ｐゴシック"/>
      <family val="3"/>
      <charset val="128"/>
    </font>
    <font>
      <sz val="10.5"/>
      <color rgb="FF0000FF"/>
      <name val="ＭＳ 明朝"/>
      <family val="1"/>
      <charset val="128"/>
    </font>
    <font>
      <sz val="10.5"/>
      <color rgb="FFFF0000"/>
      <name val="ＭＳ 明朝"/>
      <family val="1"/>
      <charset val="128"/>
    </font>
    <font>
      <sz val="10.5"/>
      <color indexed="9"/>
      <name val="ＭＳ 明朝"/>
      <family val="1"/>
      <charset val="128"/>
    </font>
    <font>
      <sz val="10"/>
      <color rgb="FFFF0000"/>
      <name val="ＭＳ 明朝"/>
      <family val="1"/>
      <charset val="128"/>
    </font>
    <font>
      <sz val="12"/>
      <name val="ＭＳ Ｐゴシック"/>
      <family val="3"/>
      <charset val="128"/>
    </font>
    <font>
      <sz val="10"/>
      <color theme="1"/>
      <name val="ＭＳ 明朝"/>
      <family val="1"/>
      <charset val="128"/>
    </font>
    <font>
      <sz val="11"/>
      <color theme="1"/>
      <name val="ＭＳ 明朝"/>
      <family val="1"/>
      <charset val="128"/>
    </font>
    <font>
      <sz val="11"/>
      <color theme="1"/>
      <name val="ＭＳ Ｐゴシック"/>
      <family val="3"/>
      <charset val="128"/>
    </font>
    <font>
      <b/>
      <sz val="11"/>
      <color theme="1"/>
      <name val="ＭＳ 明朝"/>
      <family val="1"/>
      <charset val="128"/>
    </font>
    <font>
      <sz val="9"/>
      <color theme="1"/>
      <name val="ＭＳ 明朝"/>
      <family val="1"/>
      <charset val="128"/>
    </font>
    <font>
      <b/>
      <sz val="7"/>
      <color theme="1"/>
      <name val="ＭＳ 明朝"/>
      <family val="1"/>
      <charset val="128"/>
    </font>
    <font>
      <u/>
      <sz val="11"/>
      <color theme="1"/>
      <name val="ＭＳ 明朝"/>
      <family val="1"/>
      <charset val="128"/>
    </font>
    <font>
      <b/>
      <sz val="11"/>
      <color theme="1"/>
      <name val="ＭＳ ゴシック"/>
      <family val="3"/>
      <charset val="128"/>
    </font>
    <font>
      <sz val="8"/>
      <color theme="1"/>
      <name val="ＭＳ 明朝"/>
      <family val="1"/>
      <charset val="128"/>
    </font>
    <font>
      <sz val="6"/>
      <color theme="1"/>
      <name val="ＭＳ 明朝"/>
      <family val="1"/>
      <charset val="128"/>
    </font>
    <font>
      <sz val="10.5"/>
      <color theme="1"/>
      <name val="ＭＳ 明朝"/>
      <family val="1"/>
      <charset val="128"/>
    </font>
    <font>
      <sz val="10"/>
      <color rgb="FFFF0000"/>
      <name val="ＭＳ Ｐゴシック"/>
      <family val="3"/>
      <charset val="128"/>
    </font>
    <font>
      <sz val="2"/>
      <color theme="1"/>
      <name val="ＭＳ 明朝"/>
      <family val="1"/>
      <charset val="128"/>
    </font>
    <font>
      <b/>
      <sz val="10"/>
      <color theme="1"/>
      <name val="ＭＳ 明朝"/>
      <family val="1"/>
      <charset val="128"/>
    </font>
    <font>
      <sz val="11"/>
      <color rgb="FF00B050"/>
      <name val="ＭＳ 明朝"/>
      <family val="1"/>
      <charset val="128"/>
    </font>
    <font>
      <sz val="10.5"/>
      <color rgb="FF00B050"/>
      <name val="ＭＳ 明朝"/>
      <family val="1"/>
      <charset val="128"/>
    </font>
    <font>
      <sz val="10.5"/>
      <color indexed="10"/>
      <name val="ＭＳ 明朝"/>
      <family val="1"/>
      <charset val="128"/>
    </font>
    <font>
      <sz val="10.5"/>
      <color theme="0" tint="-0.34998626667073579"/>
      <name val="ＭＳ 明朝"/>
      <family val="1"/>
      <charset val="128"/>
    </font>
    <font>
      <sz val="6"/>
      <color theme="0"/>
      <name val="ＭＳ 明朝"/>
      <family val="1"/>
      <charset val="128"/>
    </font>
    <font>
      <sz val="9"/>
      <color indexed="81"/>
      <name val="MS P ゴシック"/>
      <family val="3"/>
      <charset val="128"/>
    </font>
    <font>
      <sz val="9.5"/>
      <name val="ＭＳ 明朝"/>
      <family val="1"/>
      <charset val="128"/>
    </font>
    <font>
      <sz val="9.5"/>
      <color theme="1"/>
      <name val="ＭＳ 明朝"/>
      <family val="1"/>
      <charset val="128"/>
    </font>
    <font>
      <sz val="11"/>
      <color rgb="FF0000FF"/>
      <name val="ＭＳ 明朝"/>
      <family val="1"/>
      <charset val="128"/>
    </font>
    <font>
      <b/>
      <sz val="15"/>
      <color theme="1"/>
      <name val="ＭＳ 明朝"/>
      <family val="1"/>
      <charset val="128"/>
    </font>
    <font>
      <b/>
      <sz val="14"/>
      <color theme="1"/>
      <name val="ＭＳ 明朝"/>
      <family val="1"/>
      <charset val="128"/>
    </font>
    <font>
      <b/>
      <sz val="8"/>
      <color theme="1"/>
      <name val="ＭＳ 明朝"/>
      <family val="1"/>
      <charset val="128"/>
    </font>
    <font>
      <b/>
      <sz val="11"/>
      <color rgb="FFFF0000"/>
      <name val="ＭＳ ゴシック"/>
      <family val="3"/>
      <charset val="128"/>
    </font>
    <font>
      <b/>
      <sz val="11"/>
      <color rgb="FFFF0000"/>
      <name val="ＭＳ 明朝"/>
      <family val="1"/>
      <charset val="128"/>
    </font>
    <font>
      <u/>
      <sz val="11"/>
      <color rgb="FFFF0000"/>
      <name val="ＭＳ 明朝"/>
      <family val="1"/>
      <charset val="128"/>
    </font>
    <font>
      <b/>
      <sz val="10"/>
      <color rgb="FFFF0000"/>
      <name val="ＭＳ 明朝"/>
      <family val="1"/>
      <charset val="128"/>
    </font>
  </fonts>
  <fills count="3">
    <fill>
      <patternFill patternType="none"/>
    </fill>
    <fill>
      <patternFill patternType="gray125"/>
    </fill>
    <fill>
      <patternFill patternType="solid">
        <fgColor rgb="FFFFFFCC"/>
        <bgColor indexed="64"/>
      </patternFill>
    </fill>
  </fills>
  <borders count="14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bottom/>
      <diagonal/>
    </border>
    <border>
      <left style="thin">
        <color indexed="64"/>
      </left>
      <right style="thin">
        <color indexed="64"/>
      </right>
      <top style="hair">
        <color indexed="64"/>
      </top>
      <bottom/>
      <diagonal/>
    </border>
    <border>
      <left style="hair">
        <color indexed="64"/>
      </left>
      <right style="hair">
        <color indexed="64"/>
      </right>
      <top/>
      <bottom style="thin">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right/>
      <top style="hair">
        <color indexed="64"/>
      </top>
      <bottom/>
      <diagonal/>
    </border>
    <border>
      <left/>
      <right/>
      <top style="medium">
        <color indexed="64"/>
      </top>
      <bottom style="thin">
        <color indexed="64"/>
      </bottom>
      <diagonal/>
    </border>
    <border>
      <left style="thin">
        <color indexed="10"/>
      </left>
      <right style="thin">
        <color indexed="10"/>
      </right>
      <top style="medium">
        <color indexed="10"/>
      </top>
      <bottom style="thin">
        <color indexed="10"/>
      </bottom>
      <diagonal/>
    </border>
    <border>
      <left/>
      <right/>
      <top style="medium">
        <color indexed="64"/>
      </top>
      <bottom/>
      <diagonal/>
    </border>
    <border>
      <left style="thin">
        <color indexed="64"/>
      </left>
      <right/>
      <top style="medium">
        <color indexed="64"/>
      </top>
      <bottom/>
      <diagonal/>
    </border>
    <border>
      <left style="thin">
        <color indexed="10"/>
      </left>
      <right style="thin">
        <color indexed="10"/>
      </right>
      <top style="thin">
        <color indexed="10"/>
      </top>
      <bottom style="thin">
        <color indexed="10"/>
      </bottom>
      <diagonal/>
    </border>
    <border>
      <left/>
      <right style="thin">
        <color indexed="64"/>
      </right>
      <top style="medium">
        <color indexed="64"/>
      </top>
      <bottom style="thin">
        <color indexed="64"/>
      </bottom>
      <diagonal/>
    </border>
    <border>
      <left style="thin">
        <color indexed="10"/>
      </left>
      <right style="hair">
        <color indexed="10"/>
      </right>
      <top style="hair">
        <color indexed="10"/>
      </top>
      <bottom style="hair">
        <color indexed="10"/>
      </bottom>
      <diagonal/>
    </border>
    <border>
      <left style="thin">
        <color indexed="10"/>
      </left>
      <right style="hair">
        <color indexed="10"/>
      </right>
      <top/>
      <bottom style="thin">
        <color indexed="10"/>
      </bottom>
      <diagonal/>
    </border>
    <border>
      <left style="thin">
        <color indexed="64"/>
      </left>
      <right style="hair">
        <color indexed="64"/>
      </right>
      <top/>
      <bottom/>
      <diagonal/>
    </border>
    <border>
      <left/>
      <right/>
      <top/>
      <bottom style="hair">
        <color indexed="64"/>
      </bottom>
      <diagonal/>
    </border>
    <border>
      <left style="thin">
        <color indexed="64"/>
      </left>
      <right/>
      <top style="thin">
        <color indexed="64"/>
      </top>
      <bottom style="thin">
        <color indexed="8"/>
      </bottom>
      <diagonal/>
    </border>
    <border>
      <left style="thin">
        <color indexed="64"/>
      </left>
      <right style="thin">
        <color indexed="64"/>
      </right>
      <top style="medium">
        <color indexed="64"/>
      </top>
      <bottom style="thin">
        <color indexed="64"/>
      </bottom>
      <diagonal/>
    </border>
    <border>
      <left style="thin">
        <color indexed="10"/>
      </left>
      <right style="thin">
        <color indexed="64"/>
      </right>
      <top style="thin">
        <color indexed="8"/>
      </top>
      <bottom style="thin">
        <color indexed="8"/>
      </bottom>
      <diagonal/>
    </border>
    <border>
      <left/>
      <right/>
      <top style="thin">
        <color indexed="8"/>
      </top>
      <bottom style="thin">
        <color indexed="8"/>
      </bottom>
      <diagonal/>
    </border>
    <border>
      <left style="thin">
        <color indexed="64"/>
      </left>
      <right/>
      <top style="thin">
        <color indexed="8"/>
      </top>
      <bottom style="thin">
        <color indexed="8"/>
      </bottom>
      <diagonal/>
    </border>
    <border diagonalUp="1">
      <left style="hair">
        <color indexed="64"/>
      </left>
      <right style="hair">
        <color indexed="64"/>
      </right>
      <top style="hair">
        <color indexed="64"/>
      </top>
      <bottom style="hair">
        <color indexed="64"/>
      </bottom>
      <diagonal style="hair">
        <color indexed="64"/>
      </diagonal>
    </border>
    <border>
      <left style="thin">
        <color indexed="64"/>
      </left>
      <right style="thin">
        <color indexed="64"/>
      </right>
      <top/>
      <bottom style="medium">
        <color indexed="64"/>
      </bottom>
      <diagonal/>
    </border>
    <border>
      <left/>
      <right/>
      <top style="hair">
        <color indexed="10"/>
      </top>
      <bottom style="thin">
        <color indexed="10"/>
      </bottom>
      <diagonal/>
    </border>
    <border>
      <left/>
      <right style="thin">
        <color indexed="10"/>
      </right>
      <top style="hair">
        <color indexed="10"/>
      </top>
      <bottom style="thin">
        <color indexed="10"/>
      </bottom>
      <diagonal/>
    </border>
    <border>
      <left style="thin">
        <color indexed="10"/>
      </left>
      <right style="thin">
        <color indexed="10"/>
      </right>
      <top style="thin">
        <color indexed="10"/>
      </top>
      <bottom/>
      <diagonal/>
    </border>
    <border>
      <left style="thin">
        <color indexed="10"/>
      </left>
      <right style="thin">
        <color indexed="10"/>
      </right>
      <top style="hair">
        <color indexed="10"/>
      </top>
      <bottom style="hair">
        <color indexed="10"/>
      </bottom>
      <diagonal/>
    </border>
    <border>
      <left/>
      <right/>
      <top style="hair">
        <color indexed="10"/>
      </top>
      <bottom style="hair">
        <color indexed="10"/>
      </bottom>
      <diagonal/>
    </border>
    <border>
      <left/>
      <right style="thin">
        <color indexed="10"/>
      </right>
      <top style="hair">
        <color indexed="10"/>
      </top>
      <bottom style="hair">
        <color indexed="10"/>
      </bottom>
      <diagonal/>
    </border>
    <border>
      <left style="thin">
        <color indexed="10"/>
      </left>
      <right style="thin">
        <color indexed="10"/>
      </right>
      <top/>
      <bottom style="thin">
        <color indexed="10"/>
      </bottom>
      <diagonal/>
    </border>
    <border>
      <left style="thin">
        <color indexed="10"/>
      </left>
      <right/>
      <top/>
      <bottom style="thin">
        <color indexed="10"/>
      </bottom>
      <diagonal/>
    </border>
    <border>
      <left style="thin">
        <color indexed="10"/>
      </left>
      <right/>
      <top style="hair">
        <color indexed="10"/>
      </top>
      <bottom style="hair">
        <color indexed="10"/>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indexed="10"/>
      </left>
      <right/>
      <top style="hair">
        <color indexed="10"/>
      </top>
      <bottom style="thin">
        <color indexed="10"/>
      </bottom>
      <diagonal/>
    </border>
    <border>
      <left/>
      <right style="hair">
        <color indexed="10"/>
      </right>
      <top style="hair">
        <color indexed="10"/>
      </top>
      <bottom style="thin">
        <color indexed="10"/>
      </bottom>
      <diagonal/>
    </border>
    <border>
      <left style="hair">
        <color indexed="10"/>
      </left>
      <right/>
      <top style="hair">
        <color indexed="10"/>
      </top>
      <bottom style="hair">
        <color indexed="10"/>
      </bottom>
      <diagonal/>
    </border>
    <border>
      <left style="hair">
        <color indexed="10"/>
      </left>
      <right/>
      <top style="hair">
        <color indexed="10"/>
      </top>
      <bottom style="thin">
        <color indexed="10"/>
      </bottom>
      <diagonal/>
    </border>
    <border>
      <left/>
      <right style="hair">
        <color indexed="10"/>
      </right>
      <top style="hair">
        <color indexed="10"/>
      </top>
      <bottom style="hair">
        <color indexed="10"/>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10"/>
      </right>
      <top style="thin">
        <color indexed="64"/>
      </top>
      <bottom style="thin">
        <color indexed="64"/>
      </bottom>
      <diagonal/>
    </border>
    <border>
      <left style="thin">
        <color indexed="10"/>
      </left>
      <right/>
      <top style="thin">
        <color indexed="10"/>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hair">
        <color indexed="64"/>
      </left>
      <right/>
      <top style="thin">
        <color indexed="64"/>
      </top>
      <bottom style="thin">
        <color indexed="64"/>
      </bottom>
      <diagonal/>
    </border>
    <border>
      <left style="thin">
        <color indexed="10"/>
      </left>
      <right/>
      <top style="medium">
        <color indexed="10"/>
      </top>
      <bottom style="thin">
        <color indexed="10"/>
      </bottom>
      <diagonal/>
    </border>
    <border>
      <left/>
      <right style="thin">
        <color indexed="10"/>
      </right>
      <top style="medium">
        <color indexed="64"/>
      </top>
      <bottom style="thin">
        <color indexed="64"/>
      </bottom>
      <diagonal/>
    </border>
    <border>
      <left style="thin">
        <color indexed="64"/>
      </left>
      <right style="hair">
        <color indexed="64"/>
      </right>
      <top style="thin">
        <color indexed="64"/>
      </top>
      <bottom/>
      <diagonal/>
    </border>
    <border>
      <left style="thin">
        <color indexed="10"/>
      </left>
      <right/>
      <top style="medium">
        <color indexed="10"/>
      </top>
      <bottom/>
      <diagonal/>
    </border>
    <border>
      <left style="thin">
        <color indexed="64"/>
      </left>
      <right/>
      <top/>
      <bottom style="medium">
        <color indexed="10"/>
      </bottom>
      <diagonal/>
    </border>
    <border>
      <left style="hair">
        <color indexed="64"/>
      </left>
      <right/>
      <top/>
      <bottom style="medium">
        <color indexed="64"/>
      </bottom>
      <diagonal/>
    </border>
    <border>
      <left style="hair">
        <color indexed="64"/>
      </left>
      <right/>
      <top/>
      <bottom/>
      <diagonal/>
    </border>
    <border>
      <left style="thin">
        <color indexed="10"/>
      </left>
      <right style="thin">
        <color indexed="10"/>
      </right>
      <top style="thin">
        <color indexed="10"/>
      </top>
      <bottom style="medium">
        <color indexed="10"/>
      </bottom>
      <diagonal/>
    </border>
    <border>
      <left/>
      <right style="hair">
        <color indexed="64"/>
      </right>
      <top/>
      <bottom/>
      <diagonal/>
    </border>
    <border>
      <left/>
      <right style="hair">
        <color indexed="64"/>
      </right>
      <top style="thin">
        <color indexed="64"/>
      </top>
      <bottom/>
      <diagonal/>
    </border>
    <border>
      <left/>
      <right style="hair">
        <color indexed="64"/>
      </right>
      <top/>
      <bottom style="thin">
        <color indexed="64"/>
      </bottom>
      <diagonal/>
    </border>
    <border>
      <left style="thin">
        <color rgb="FFFF0000"/>
      </left>
      <right/>
      <top style="thin">
        <color indexed="10"/>
      </top>
      <bottom style="thin">
        <color rgb="FFFF0000"/>
      </bottom>
      <diagonal/>
    </border>
    <border>
      <left style="thin">
        <color indexed="10"/>
      </left>
      <right/>
      <top/>
      <bottom/>
      <diagonal/>
    </border>
    <border>
      <left style="thin">
        <color indexed="64"/>
      </left>
      <right style="hair">
        <color indexed="64"/>
      </right>
      <top/>
      <bottom style="thin">
        <color indexed="64"/>
      </bottom>
      <diagonal/>
    </border>
    <border>
      <left/>
      <right/>
      <top style="hair">
        <color indexed="64"/>
      </top>
      <bottom style="thin">
        <color indexed="64"/>
      </bottom>
      <diagonal/>
    </border>
    <border>
      <left style="hair">
        <color indexed="64"/>
      </left>
      <right style="thin">
        <color indexed="64"/>
      </right>
      <top style="hair">
        <color indexed="64"/>
      </top>
      <bottom/>
      <diagonal/>
    </border>
    <border>
      <left style="thin">
        <color indexed="10"/>
      </left>
      <right/>
      <top style="thin">
        <color indexed="10"/>
      </top>
      <bottom style="medium">
        <color indexed="10"/>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thin">
        <color indexed="64"/>
      </top>
      <bottom style="medium">
        <color indexed="10"/>
      </bottom>
      <diagonal/>
    </border>
    <border>
      <left style="hair">
        <color indexed="64"/>
      </left>
      <right/>
      <top style="medium">
        <color indexed="10"/>
      </top>
      <bottom style="thin">
        <color indexed="10"/>
      </bottom>
      <diagonal/>
    </border>
    <border>
      <left style="hair">
        <color indexed="64"/>
      </left>
      <right style="thin">
        <color indexed="10"/>
      </right>
      <top style="thin">
        <color indexed="10"/>
      </top>
      <bottom style="thin">
        <color indexed="10"/>
      </bottom>
      <diagonal/>
    </border>
    <border>
      <left style="hair">
        <color indexed="64"/>
      </left>
      <right/>
      <top/>
      <bottom style="thin">
        <color rgb="FFFF0000"/>
      </bottom>
      <diagonal/>
    </border>
    <border>
      <left style="thin">
        <color indexed="10"/>
      </left>
      <right style="thin">
        <color indexed="10"/>
      </right>
      <top style="medium">
        <color indexed="10"/>
      </top>
      <bottom/>
      <diagonal/>
    </border>
    <border>
      <left/>
      <right/>
      <top style="thin">
        <color indexed="64"/>
      </top>
      <bottom style="thin">
        <color auto="1"/>
      </bottom>
      <diagonal/>
    </border>
    <border>
      <left/>
      <right style="thin">
        <color auto="1"/>
      </right>
      <top style="thin">
        <color indexed="64"/>
      </top>
      <bottom style="thin">
        <color auto="1"/>
      </bottom>
      <diagonal/>
    </border>
    <border>
      <left style="thin">
        <color indexed="64"/>
      </left>
      <right/>
      <top style="thin">
        <color indexed="64"/>
      </top>
      <bottom style="thin">
        <color auto="1"/>
      </bottom>
      <diagonal/>
    </border>
    <border>
      <left style="thin">
        <color indexed="64"/>
      </left>
      <right style="thin">
        <color indexed="64"/>
      </right>
      <top/>
      <bottom style="medium">
        <color indexed="10"/>
      </bottom>
      <diagonal/>
    </border>
    <border>
      <left/>
      <right style="thin">
        <color auto="1"/>
      </right>
      <top style="thin">
        <color auto="1"/>
      </top>
      <bottom/>
      <diagonal/>
    </border>
    <border>
      <left style="thin">
        <color indexed="10"/>
      </left>
      <right style="thin">
        <color indexed="64"/>
      </right>
      <top style="thin">
        <color indexed="8"/>
      </top>
      <bottom style="hair">
        <color indexed="8"/>
      </bottom>
      <diagonal/>
    </border>
    <border>
      <left style="thin">
        <color indexed="10"/>
      </left>
      <right style="thin">
        <color indexed="64"/>
      </right>
      <top style="thin">
        <color indexed="8"/>
      </top>
      <bottom/>
      <diagonal/>
    </border>
    <border>
      <left style="thin">
        <color indexed="64"/>
      </left>
      <right style="thin">
        <color rgb="FFFF0000"/>
      </right>
      <top style="thin">
        <color indexed="64"/>
      </top>
      <bottom style="thin">
        <color indexed="64"/>
      </bottom>
      <diagonal/>
    </border>
    <border>
      <left/>
      <right/>
      <top style="thin">
        <color indexed="10"/>
      </top>
      <bottom/>
      <diagonal/>
    </border>
    <border>
      <left style="hair">
        <color indexed="64"/>
      </left>
      <right style="thin">
        <color indexed="64"/>
      </right>
      <top/>
      <bottom/>
      <diagonal/>
    </border>
  </borders>
  <cellStyleXfs count="1">
    <xf numFmtId="0" fontId="0" fillId="0" borderId="0"/>
  </cellStyleXfs>
  <cellXfs count="629">
    <xf numFmtId="0" fontId="0" fillId="0" borderId="0" xfId="0"/>
    <xf numFmtId="0" fontId="2" fillId="0" borderId="0" xfId="0" applyFont="1" applyAlignment="1">
      <alignment vertical="center"/>
    </xf>
    <xf numFmtId="0" fontId="2" fillId="0" borderId="0" xfId="0" applyFont="1" applyAlignment="1">
      <alignment horizontal="centerContinuous" vertical="center"/>
    </xf>
    <xf numFmtId="0" fontId="2" fillId="0" borderId="1" xfId="0" applyFont="1" applyBorder="1" applyAlignment="1">
      <alignment horizontal="centerContinuous" vertical="center"/>
    </xf>
    <xf numFmtId="0" fontId="2" fillId="0" borderId="2" xfId="0" applyFont="1" applyBorder="1" applyAlignment="1">
      <alignment horizontal="centerContinuous" vertical="center"/>
    </xf>
    <xf numFmtId="0" fontId="2" fillId="0" borderId="3" xfId="0" applyFont="1" applyBorder="1" applyAlignment="1">
      <alignment horizontal="centerContinuous" vertical="center"/>
    </xf>
    <xf numFmtId="0" fontId="2" fillId="0" borderId="0"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4" xfId="0" applyFont="1" applyBorder="1" applyAlignment="1">
      <alignment horizontal="centerContinuous" vertical="center"/>
    </xf>
    <xf numFmtId="0" fontId="2" fillId="0" borderId="0" xfId="0" applyFont="1" applyBorder="1" applyAlignment="1">
      <alignment horizontal="centerContinuous" vertical="center"/>
    </xf>
    <xf numFmtId="0" fontId="2" fillId="0" borderId="8" xfId="0" applyFont="1" applyBorder="1" applyAlignment="1">
      <alignment vertical="center"/>
    </xf>
    <xf numFmtId="0" fontId="2" fillId="0" borderId="9" xfId="0" applyFont="1" applyBorder="1" applyAlignment="1">
      <alignment vertical="center"/>
    </xf>
    <xf numFmtId="0" fontId="5" fillId="0" borderId="10" xfId="0" applyFont="1" applyBorder="1" applyAlignment="1">
      <alignment vertical="center"/>
    </xf>
    <xf numFmtId="0" fontId="5" fillId="0" borderId="8" xfId="0" applyFont="1" applyBorder="1" applyAlignment="1">
      <alignment vertical="center"/>
    </xf>
    <xf numFmtId="0" fontId="5" fillId="0" borderId="11" xfId="0" applyFont="1" applyBorder="1" applyAlignment="1">
      <alignment horizontal="centerContinuous" vertical="center"/>
    </xf>
    <xf numFmtId="0" fontId="5" fillId="0" borderId="12" xfId="0" applyFont="1" applyBorder="1" applyAlignment="1">
      <alignment vertical="center"/>
    </xf>
    <xf numFmtId="0" fontId="5" fillId="0" borderId="11" xfId="0" applyFont="1" applyBorder="1" applyAlignment="1">
      <alignment vertical="center"/>
    </xf>
    <xf numFmtId="0" fontId="5" fillId="0" borderId="13" xfId="0" applyFont="1" applyBorder="1" applyAlignment="1">
      <alignment vertical="center"/>
    </xf>
    <xf numFmtId="0" fontId="2" fillId="0" borderId="11"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5" xfId="0" applyFont="1" applyBorder="1" applyAlignment="1">
      <alignment horizontal="center" vertical="center"/>
    </xf>
    <xf numFmtId="0" fontId="4" fillId="0" borderId="0" xfId="0" applyFont="1" applyBorder="1" applyAlignment="1">
      <alignment vertical="center"/>
    </xf>
    <xf numFmtId="0" fontId="5" fillId="0" borderId="16" xfId="0" applyFont="1" applyBorder="1" applyAlignment="1">
      <alignment horizontal="centerContinuous" vertical="center"/>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4" fillId="0" borderId="0" xfId="0" applyFont="1" applyBorder="1" applyAlignment="1">
      <alignment horizontal="right" vertical="top"/>
    </xf>
    <xf numFmtId="0" fontId="2" fillId="0" borderId="5" xfId="0" applyFont="1" applyBorder="1" applyAlignment="1">
      <alignment horizontal="centerContinuous" vertical="top"/>
    </xf>
    <xf numFmtId="0" fontId="2" fillId="0" borderId="0" xfId="0" applyFont="1" applyBorder="1" applyAlignment="1">
      <alignment horizontal="right" vertical="center"/>
    </xf>
    <xf numFmtId="0" fontId="2" fillId="0" borderId="0" xfId="0" applyFont="1" applyBorder="1" applyAlignment="1">
      <alignment horizontal="center" vertical="center"/>
    </xf>
    <xf numFmtId="0" fontId="2" fillId="0" borderId="0" xfId="0" applyFont="1" applyAlignment="1">
      <alignment horizontal="right" vertical="center"/>
    </xf>
    <xf numFmtId="0" fontId="2" fillId="0" borderId="16" xfId="0" applyFont="1" applyBorder="1" applyAlignment="1">
      <alignment horizontal="centerContinuous" vertical="center"/>
    </xf>
    <xf numFmtId="0" fontId="6" fillId="0" borderId="0" xfId="0" applyFont="1" applyBorder="1" applyAlignment="1">
      <alignment horizontal="center" vertical="center"/>
    </xf>
    <xf numFmtId="0" fontId="2" fillId="0" borderId="0" xfId="0" applyFont="1" applyAlignment="1">
      <alignment horizontal="right"/>
    </xf>
    <xf numFmtId="0" fontId="2" fillId="0" borderId="0" xfId="0" applyFont="1" applyAlignment="1">
      <alignment horizontal="right" vertical="top"/>
    </xf>
    <xf numFmtId="0" fontId="2" fillId="0" borderId="17" xfId="0" applyFont="1" applyBorder="1" applyAlignment="1">
      <alignment horizontal="center" vertical="center"/>
    </xf>
    <xf numFmtId="0" fontId="5" fillId="0" borderId="0" xfId="0" applyFont="1" applyAlignment="1">
      <alignment vertical="center"/>
    </xf>
    <xf numFmtId="0" fontId="6" fillId="0" borderId="0" xfId="0" applyFont="1" applyAlignment="1">
      <alignment vertical="center"/>
    </xf>
    <xf numFmtId="0" fontId="2" fillId="0" borderId="0" xfId="0" applyFont="1" applyBorder="1" applyAlignment="1">
      <alignment vertical="center" shrinkToFit="1"/>
    </xf>
    <xf numFmtId="0" fontId="2" fillId="0" borderId="17" xfId="0" applyFont="1" applyBorder="1" applyAlignment="1">
      <alignment vertical="center" shrinkToFit="1"/>
    </xf>
    <xf numFmtId="0" fontId="2" fillId="0" borderId="2" xfId="0" applyFont="1" applyBorder="1" applyAlignment="1">
      <alignment vertical="center" shrinkToFit="1"/>
    </xf>
    <xf numFmtId="0" fontId="2" fillId="0" borderId="15" xfId="0" applyFont="1" applyBorder="1" applyAlignment="1">
      <alignment vertical="center" shrinkToFit="1"/>
    </xf>
    <xf numFmtId="179" fontId="2" fillId="0" borderId="1" xfId="0" applyNumberFormat="1" applyFont="1" applyBorder="1" applyAlignment="1">
      <alignment vertical="center" shrinkToFit="1"/>
    </xf>
    <xf numFmtId="0" fontId="2" fillId="0" borderId="3" xfId="0" applyFont="1" applyBorder="1" applyAlignment="1">
      <alignment vertical="center" shrinkToFit="1"/>
    </xf>
    <xf numFmtId="179" fontId="2" fillId="0" borderId="16" xfId="0" applyNumberFormat="1" applyFont="1" applyBorder="1" applyAlignment="1">
      <alignment vertical="center" shrinkToFit="1"/>
    </xf>
    <xf numFmtId="0" fontId="2" fillId="0" borderId="7" xfId="0" applyFont="1" applyBorder="1" applyAlignment="1">
      <alignment vertical="center" shrinkToFit="1"/>
    </xf>
    <xf numFmtId="179" fontId="2" fillId="0" borderId="6" xfId="0" applyNumberFormat="1" applyFont="1" applyBorder="1" applyAlignment="1">
      <alignment vertical="center" shrinkToFit="1"/>
    </xf>
    <xf numFmtId="0" fontId="2" fillId="0" borderId="5" xfId="0" applyFont="1" applyBorder="1" applyAlignment="1">
      <alignment vertical="center" shrinkToFit="1"/>
    </xf>
    <xf numFmtId="0" fontId="2" fillId="0" borderId="0" xfId="0" applyFont="1" applyBorder="1" applyAlignment="1">
      <alignment horizontal="distributed" vertical="center"/>
    </xf>
    <xf numFmtId="0" fontId="5" fillId="0" borderId="6" xfId="0" applyFont="1" applyBorder="1" applyAlignment="1">
      <alignment horizontal="centerContinuous" vertical="center"/>
    </xf>
    <xf numFmtId="0" fontId="15" fillId="0" borderId="0" xfId="0" applyFont="1" applyAlignment="1">
      <alignment horizontal="centerContinuous" vertical="center"/>
    </xf>
    <xf numFmtId="0" fontId="16" fillId="0" borderId="0" xfId="0" applyFont="1" applyAlignment="1">
      <alignment vertical="center"/>
    </xf>
    <xf numFmtId="0" fontId="2" fillId="0" borderId="6" xfId="0" applyNumberFormat="1" applyFont="1" applyBorder="1" applyAlignment="1">
      <alignment vertical="center" shrinkToFit="1"/>
    </xf>
    <xf numFmtId="0" fontId="2" fillId="0" borderId="16" xfId="0" applyNumberFormat="1" applyFont="1" applyBorder="1" applyAlignment="1">
      <alignment vertical="center" shrinkToFit="1"/>
    </xf>
    <xf numFmtId="0" fontId="2" fillId="0" borderId="1" xfId="0" applyNumberFormat="1" applyFont="1" applyBorder="1" applyAlignment="1">
      <alignment vertical="center" shrinkToFit="1"/>
    </xf>
    <xf numFmtId="0" fontId="2" fillId="0" borderId="19" xfId="0" applyFont="1" applyBorder="1" applyAlignment="1">
      <alignment vertical="center" shrinkToFit="1"/>
    </xf>
    <xf numFmtId="0" fontId="2" fillId="0" borderId="1" xfId="0" applyFont="1" applyBorder="1" applyAlignment="1">
      <alignment vertical="center" shrinkToFit="1"/>
    </xf>
    <xf numFmtId="0" fontId="2" fillId="0" borderId="18" xfId="0" applyFont="1" applyBorder="1" applyAlignment="1">
      <alignment vertical="center" shrinkToFit="1"/>
    </xf>
    <xf numFmtId="0" fontId="21" fillId="0" borderId="2" xfId="0" applyFont="1" applyBorder="1" applyAlignment="1">
      <alignment horizontal="centerContinuous" vertical="center"/>
    </xf>
    <xf numFmtId="0" fontId="0" fillId="0" borderId="0" xfId="0" applyAlignment="1">
      <alignment horizontal="centerContinuous"/>
    </xf>
    <xf numFmtId="0" fontId="22" fillId="0" borderId="0" xfId="0" applyFont="1" applyAlignment="1">
      <alignment vertical="top"/>
    </xf>
    <xf numFmtId="0" fontId="23" fillId="0" borderId="0" xfId="0" applyFont="1"/>
    <xf numFmtId="0" fontId="25" fillId="0" borderId="0" xfId="0" applyFont="1" applyAlignment="1">
      <alignment horizontal="centerContinuous" vertical="center"/>
    </xf>
    <xf numFmtId="0" fontId="2" fillId="0" borderId="7" xfId="0" applyFont="1" applyBorder="1" applyAlignment="1">
      <alignment horizontal="centerContinuous" vertical="top"/>
    </xf>
    <xf numFmtId="0" fontId="26" fillId="0" borderId="0" xfId="0" applyFont="1" applyAlignment="1">
      <alignment vertical="center"/>
    </xf>
    <xf numFmtId="0" fontId="17" fillId="0" borderId="4" xfId="0" applyFont="1" applyBorder="1" applyAlignment="1">
      <alignment horizontal="centerContinuous" vertical="center"/>
    </xf>
    <xf numFmtId="0" fontId="17" fillId="0" borderId="18" xfId="0" applyFont="1" applyBorder="1" applyAlignment="1">
      <alignment horizontal="center"/>
    </xf>
    <xf numFmtId="0" fontId="17" fillId="0" borderId="21" xfId="0" applyFont="1" applyFill="1" applyBorder="1" applyAlignment="1">
      <alignment horizontal="center" vertical="center"/>
    </xf>
    <xf numFmtId="0" fontId="17" fillId="0" borderId="22" xfId="0" applyFont="1" applyBorder="1" applyAlignment="1">
      <alignment horizontal="center" vertical="center"/>
    </xf>
    <xf numFmtId="0" fontId="17" fillId="0" borderId="24" xfId="0" applyFont="1" applyBorder="1" applyAlignment="1">
      <alignment horizontal="center" vertical="top"/>
    </xf>
    <xf numFmtId="0" fontId="17" fillId="0" borderId="1" xfId="0" applyFont="1" applyFill="1" applyBorder="1" applyAlignment="1">
      <alignment horizontal="center" vertical="center"/>
    </xf>
    <xf numFmtId="0" fontId="17" fillId="0" borderId="25" xfId="0" applyFont="1" applyBorder="1" applyAlignment="1">
      <alignment horizontal="center" vertical="center"/>
    </xf>
    <xf numFmtId="0" fontId="17" fillId="0" borderId="15" xfId="0" applyFont="1" applyBorder="1" applyAlignment="1">
      <alignment horizontal="center" vertical="top"/>
    </xf>
    <xf numFmtId="0" fontId="17" fillId="0" borderId="1" xfId="0" applyFont="1" applyBorder="1" applyAlignment="1">
      <alignment horizontal="center" vertical="center"/>
    </xf>
    <xf numFmtId="0" fontId="17" fillId="0" borderId="15" xfId="0" applyFont="1" applyBorder="1" applyAlignment="1">
      <alignment horizontal="center" vertical="center"/>
    </xf>
    <xf numFmtId="0" fontId="17" fillId="0" borderId="3" xfId="0" applyFont="1" applyFill="1" applyBorder="1" applyAlignment="1">
      <alignment vertical="center" shrinkToFit="1"/>
    </xf>
    <xf numFmtId="0" fontId="17" fillId="0" borderId="25"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15" xfId="0" applyFont="1" applyFill="1" applyBorder="1" applyAlignment="1">
      <alignment horizontal="center" vertical="center"/>
    </xf>
    <xf numFmtId="0" fontId="17" fillId="0" borderId="15" xfId="0" applyFont="1" applyFill="1" applyBorder="1" applyAlignment="1">
      <alignment vertical="center"/>
    </xf>
    <xf numFmtId="0" fontId="17" fillId="0" borderId="16" xfId="0" applyFont="1" applyFill="1" applyBorder="1" applyAlignment="1">
      <alignment horizontal="center" vertical="center"/>
    </xf>
    <xf numFmtId="0" fontId="17" fillId="0" borderId="26"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18" xfId="0" applyFont="1" applyFill="1" applyBorder="1" applyAlignment="1">
      <alignment horizontal="center" vertical="center"/>
    </xf>
    <xf numFmtId="0" fontId="17" fillId="0" borderId="27" xfId="0" applyFont="1" applyFill="1" applyBorder="1" applyAlignment="1">
      <alignment vertical="center"/>
    </xf>
    <xf numFmtId="0" fontId="17" fillId="0" borderId="28" xfId="0" applyFont="1" applyFill="1" applyBorder="1" applyAlignment="1">
      <alignment horizontal="center" vertical="center"/>
    </xf>
    <xf numFmtId="0" fontId="17" fillId="0" borderId="29" xfId="0" applyFont="1" applyFill="1" applyBorder="1" applyAlignment="1">
      <alignment horizontal="center" vertical="center"/>
    </xf>
    <xf numFmtId="0" fontId="17" fillId="0" borderId="30" xfId="0" applyFont="1" applyFill="1" applyBorder="1" applyAlignment="1">
      <alignment horizontal="center" vertical="center"/>
    </xf>
    <xf numFmtId="0" fontId="17" fillId="0" borderId="31" xfId="0" applyFont="1" applyFill="1" applyBorder="1" applyAlignment="1">
      <alignment horizontal="center" vertical="center"/>
    </xf>
    <xf numFmtId="0" fontId="17" fillId="0" borderId="31" xfId="0" applyFont="1" applyFill="1" applyBorder="1" applyAlignment="1">
      <alignment vertical="center"/>
    </xf>
    <xf numFmtId="0" fontId="17" fillId="0" borderId="6" xfId="0" applyFont="1" applyFill="1" applyBorder="1" applyAlignment="1">
      <alignment horizontal="center" vertical="center"/>
    </xf>
    <xf numFmtId="0" fontId="17" fillId="0" borderId="32"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17" xfId="0" applyFont="1" applyFill="1" applyBorder="1" applyAlignment="1">
      <alignment horizontal="center" vertical="center"/>
    </xf>
    <xf numFmtId="0" fontId="17" fillId="0" borderId="33" xfId="0" applyFont="1" applyFill="1" applyBorder="1" applyAlignment="1">
      <alignment vertical="center"/>
    </xf>
    <xf numFmtId="0" fontId="17" fillId="0" borderId="10" xfId="0" applyFont="1" applyFill="1" applyBorder="1" applyAlignment="1">
      <alignment horizontal="center" vertical="center"/>
    </xf>
    <xf numFmtId="0" fontId="17" fillId="0" borderId="34"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24" xfId="0" applyFont="1" applyFill="1" applyBorder="1" applyAlignment="1">
      <alignment horizontal="center" vertical="center"/>
    </xf>
    <xf numFmtId="0" fontId="17" fillId="0" borderId="24" xfId="0" applyFont="1" applyFill="1" applyBorder="1" applyAlignment="1">
      <alignment vertical="center"/>
    </xf>
    <xf numFmtId="0" fontId="17" fillId="0" borderId="35" xfId="0" applyFont="1" applyFill="1" applyBorder="1" applyAlignment="1">
      <alignment horizontal="center" vertical="center"/>
    </xf>
    <xf numFmtId="0" fontId="17" fillId="0" borderId="36" xfId="0" applyFont="1" applyFill="1" applyBorder="1" applyAlignment="1">
      <alignment horizontal="center" vertical="center"/>
    </xf>
    <xf numFmtId="0" fontId="17" fillId="0" borderId="37" xfId="0" applyFont="1" applyFill="1" applyBorder="1" applyAlignment="1">
      <alignment horizontal="center" vertical="center"/>
    </xf>
    <xf numFmtId="0" fontId="17" fillId="0" borderId="38" xfId="0" applyFont="1" applyFill="1" applyBorder="1" applyAlignment="1">
      <alignment horizontal="center" vertical="center"/>
    </xf>
    <xf numFmtId="0" fontId="17" fillId="0" borderId="38" xfId="0" applyFont="1" applyFill="1" applyBorder="1" applyAlignment="1">
      <alignment vertical="center"/>
    </xf>
    <xf numFmtId="0" fontId="17" fillId="0" borderId="39" xfId="0" applyFont="1" applyFill="1" applyBorder="1" applyAlignment="1">
      <alignment horizontal="center" vertical="center"/>
    </xf>
    <xf numFmtId="0" fontId="17" fillId="0" borderId="40" xfId="0" applyFont="1" applyFill="1" applyBorder="1" applyAlignment="1">
      <alignment horizontal="center" vertical="center"/>
    </xf>
    <xf numFmtId="0" fontId="17" fillId="0" borderId="41" xfId="0" applyFont="1" applyFill="1" applyBorder="1" applyAlignment="1">
      <alignment horizontal="center" vertical="center"/>
    </xf>
    <xf numFmtId="0" fontId="17" fillId="0" borderId="42" xfId="0" applyFont="1" applyFill="1" applyBorder="1" applyAlignment="1">
      <alignment horizontal="center" vertical="center"/>
    </xf>
    <xf numFmtId="0" fontId="17" fillId="0" borderId="42" xfId="0" applyFont="1" applyFill="1" applyBorder="1" applyAlignment="1">
      <alignment vertical="center"/>
    </xf>
    <xf numFmtId="0" fontId="17" fillId="0" borderId="12" xfId="0" applyFont="1" applyFill="1" applyBorder="1" applyAlignment="1">
      <alignment horizontal="center" vertical="center"/>
    </xf>
    <xf numFmtId="0" fontId="17" fillId="0" borderId="43"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27" xfId="0" applyFont="1" applyFill="1" applyBorder="1" applyAlignment="1">
      <alignment horizontal="center" vertical="center"/>
    </xf>
    <xf numFmtId="0" fontId="17" fillId="0" borderId="22" xfId="0" applyFont="1" applyFill="1" applyBorder="1" applyAlignment="1">
      <alignment horizontal="center" vertical="center"/>
    </xf>
    <xf numFmtId="0" fontId="17" fillId="0" borderId="23" xfId="0" applyFont="1" applyFill="1" applyBorder="1" applyAlignment="1">
      <alignment horizontal="center" vertical="center"/>
    </xf>
    <xf numFmtId="0" fontId="17" fillId="0" borderId="17" xfId="0" applyFont="1" applyFill="1" applyBorder="1" applyAlignment="1">
      <alignment vertical="center"/>
    </xf>
    <xf numFmtId="0" fontId="17" fillId="0" borderId="18" xfId="0" applyFont="1" applyFill="1" applyBorder="1" applyAlignment="1">
      <alignment vertical="center"/>
    </xf>
    <xf numFmtId="0" fontId="17" fillId="0" borderId="44" xfId="0" applyFont="1" applyFill="1" applyBorder="1" applyAlignment="1">
      <alignment vertical="center" shrinkToFit="1"/>
    </xf>
    <xf numFmtId="0" fontId="17" fillId="0" borderId="45" xfId="0" applyFont="1" applyFill="1" applyBorder="1" applyAlignment="1">
      <alignment vertical="center" shrinkToFit="1"/>
    </xf>
    <xf numFmtId="0" fontId="17" fillId="0" borderId="46" xfId="0" applyFont="1" applyFill="1" applyBorder="1" applyAlignment="1">
      <alignment vertical="center" shrinkToFit="1"/>
    </xf>
    <xf numFmtId="0" fontId="17" fillId="0" borderId="47" xfId="0" applyFont="1" applyFill="1" applyBorder="1" applyAlignment="1">
      <alignment vertical="center" shrinkToFit="1"/>
    </xf>
    <xf numFmtId="0" fontId="17" fillId="0" borderId="48" xfId="0" applyFont="1" applyFill="1" applyBorder="1" applyAlignment="1">
      <alignment vertical="center" shrinkToFit="1"/>
    </xf>
    <xf numFmtId="0" fontId="27" fillId="0" borderId="12" xfId="0" applyFont="1" applyBorder="1"/>
    <xf numFmtId="0" fontId="27" fillId="0" borderId="27" xfId="0" applyFont="1" applyBorder="1"/>
    <xf numFmtId="0" fontId="17" fillId="0" borderId="49" xfId="0" applyFont="1" applyFill="1" applyBorder="1" applyAlignment="1">
      <alignment vertical="center" shrinkToFit="1"/>
    </xf>
    <xf numFmtId="0" fontId="17" fillId="0" borderId="15" xfId="0" applyFont="1" applyFill="1" applyBorder="1"/>
    <xf numFmtId="0" fontId="17" fillId="0" borderId="12" xfId="0" applyFont="1" applyFill="1" applyBorder="1" applyAlignment="1">
      <alignment vertical="center"/>
    </xf>
    <xf numFmtId="0" fontId="17" fillId="0" borderId="28" xfId="0" applyFont="1" applyFill="1" applyBorder="1" applyAlignment="1">
      <alignment vertical="center"/>
    </xf>
    <xf numFmtId="0" fontId="17" fillId="0" borderId="29" xfId="0" applyFont="1" applyFill="1" applyBorder="1" applyAlignment="1">
      <alignment horizontal="left" vertical="center"/>
    </xf>
    <xf numFmtId="0" fontId="17" fillId="0" borderId="50" xfId="0" applyFont="1" applyFill="1" applyBorder="1" applyAlignment="1">
      <alignment vertical="center" shrinkToFit="1"/>
    </xf>
    <xf numFmtId="0" fontId="16" fillId="0" borderId="0" xfId="0" applyFont="1"/>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0" fillId="0" borderId="6" xfId="0" applyBorder="1" applyAlignment="1">
      <alignment horizontal="center" vertical="center"/>
    </xf>
    <xf numFmtId="0" fontId="0" fillId="0" borderId="0" xfId="0" applyBorder="1" applyAlignment="1">
      <alignment horizontal="center" vertical="center"/>
    </xf>
    <xf numFmtId="0" fontId="0" fillId="0" borderId="10" xfId="0" applyBorder="1" applyAlignment="1">
      <alignment horizontal="center" vertical="center"/>
    </xf>
    <xf numFmtId="0" fontId="0" fillId="0" borderId="8" xfId="0" applyBorder="1" applyAlignment="1">
      <alignment horizontal="center" vertical="center"/>
    </xf>
    <xf numFmtId="0" fontId="2" fillId="0" borderId="10" xfId="0" applyFont="1" applyBorder="1" applyAlignment="1">
      <alignment horizontal="center" vertical="center"/>
    </xf>
    <xf numFmtId="0" fontId="2" fillId="0" borderId="9" xfId="0" applyFont="1" applyBorder="1" applyAlignment="1">
      <alignment horizontal="center" vertical="center"/>
    </xf>
    <xf numFmtId="0" fontId="4" fillId="0" borderId="0" xfId="0" applyFont="1" applyBorder="1" applyAlignment="1">
      <alignment horizontal="left" vertical="center"/>
    </xf>
    <xf numFmtId="177" fontId="10" fillId="0" borderId="0" xfId="0" applyNumberFormat="1" applyFont="1" applyBorder="1" applyAlignment="1">
      <alignment horizontal="right" vertical="center"/>
    </xf>
    <xf numFmtId="177" fontId="10" fillId="0" borderId="0" xfId="0" applyNumberFormat="1" applyFont="1" applyBorder="1" applyAlignment="1">
      <alignment vertical="center"/>
    </xf>
    <xf numFmtId="177" fontId="10" fillId="0" borderId="8" xfId="0" applyNumberFormat="1" applyFont="1" applyBorder="1" applyAlignment="1">
      <alignment horizontal="right" vertical="center"/>
    </xf>
    <xf numFmtId="177" fontId="10" fillId="0" borderId="4" xfId="0" applyNumberFormat="1" applyFont="1" applyBorder="1" applyAlignment="1">
      <alignment horizontal="right" vertical="center"/>
    </xf>
    <xf numFmtId="177" fontId="23" fillId="0" borderId="0" xfId="0" applyNumberFormat="1" applyFont="1" applyBorder="1" applyAlignment="1">
      <alignment horizontal="right" vertical="center"/>
    </xf>
    <xf numFmtId="0" fontId="2" fillId="0" borderId="4" xfId="0" applyFont="1" applyBorder="1" applyAlignment="1">
      <alignment horizontal="centerContinuous" vertical="top"/>
    </xf>
    <xf numFmtId="0" fontId="2" fillId="0" borderId="0" xfId="0" applyFont="1" applyBorder="1" applyAlignment="1">
      <alignment horizontal="centerContinuous" vertical="top"/>
    </xf>
    <xf numFmtId="0" fontId="0" fillId="0" borderId="51" xfId="0" applyBorder="1" applyAlignment="1">
      <alignment horizontal="center" vertical="center"/>
    </xf>
    <xf numFmtId="177" fontId="23" fillId="0" borderId="8" xfId="0" applyNumberFormat="1" applyFont="1" applyBorder="1" applyAlignment="1">
      <alignment horizontal="right" vertical="center"/>
    </xf>
    <xf numFmtId="0" fontId="2" fillId="0" borderId="2" xfId="0" applyFont="1" applyBorder="1" applyAlignment="1">
      <alignment horizontal="center" vertical="center"/>
    </xf>
    <xf numFmtId="0" fontId="2" fillId="0" borderId="1" xfId="0" applyFont="1" applyBorder="1" applyAlignment="1">
      <alignment horizontal="center" vertical="center" textRotation="255"/>
    </xf>
    <xf numFmtId="0" fontId="4" fillId="0" borderId="0" xfId="0" applyFont="1" applyBorder="1" applyAlignment="1">
      <alignment horizontal="right" vertical="center"/>
    </xf>
    <xf numFmtId="0" fontId="23" fillId="0" borderId="2" xfId="0" applyFont="1" applyBorder="1" applyAlignment="1">
      <alignment horizontal="distributed" vertical="center"/>
    </xf>
    <xf numFmtId="0" fontId="2" fillId="0" borderId="52" xfId="0" applyFont="1" applyBorder="1" applyAlignment="1">
      <alignment horizontal="centerContinuous" vertical="center"/>
    </xf>
    <xf numFmtId="0" fontId="2" fillId="0" borderId="4" xfId="0" applyFont="1" applyBorder="1" applyAlignment="1">
      <alignment vertical="center" shrinkToFit="1"/>
    </xf>
    <xf numFmtId="176" fontId="9" fillId="0" borderId="53" xfId="0" applyNumberFormat="1" applyFont="1" applyBorder="1" applyAlignment="1">
      <alignment horizontal="right" vertical="center" shrinkToFit="1"/>
    </xf>
    <xf numFmtId="0" fontId="2" fillId="0" borderId="54" xfId="0" applyFont="1" applyBorder="1" applyAlignment="1">
      <alignment vertical="center" shrinkToFit="1"/>
    </xf>
    <xf numFmtId="0" fontId="2" fillId="0" borderId="55" xfId="0" applyFont="1" applyBorder="1" applyAlignment="1">
      <alignment vertical="center" shrinkToFit="1"/>
    </xf>
    <xf numFmtId="176" fontId="9" fillId="0" borderId="56" xfId="0" applyNumberFormat="1" applyFont="1" applyBorder="1" applyAlignment="1">
      <alignment horizontal="right" vertical="center" shrinkToFit="1"/>
    </xf>
    <xf numFmtId="177" fontId="9" fillId="0" borderId="1" xfId="0" applyNumberFormat="1" applyFont="1" applyBorder="1" applyAlignment="1">
      <alignment vertical="center" shrinkToFit="1"/>
    </xf>
    <xf numFmtId="177" fontId="10" fillId="0" borderId="1" xfId="0" applyNumberFormat="1" applyFont="1" applyBorder="1" applyAlignment="1">
      <alignment shrinkToFit="1"/>
    </xf>
    <xf numFmtId="0" fontId="0" fillId="0" borderId="3" xfId="0" applyBorder="1" applyAlignment="1">
      <alignment vertical="center" shrinkToFit="1"/>
    </xf>
    <xf numFmtId="0" fontId="0" fillId="0" borderId="5" xfId="0" applyBorder="1" applyAlignment="1">
      <alignment vertical="center" shrinkToFit="1"/>
    </xf>
    <xf numFmtId="0" fontId="0" fillId="0" borderId="57" xfId="0" applyBorder="1" applyAlignment="1">
      <alignment vertical="center" shrinkToFit="1"/>
    </xf>
    <xf numFmtId="0" fontId="2" fillId="0" borderId="52" xfId="0" applyFont="1" applyBorder="1" applyAlignment="1">
      <alignment vertical="center" shrinkToFit="1"/>
    </xf>
    <xf numFmtId="0" fontId="2" fillId="0" borderId="14" xfId="0" applyFont="1" applyBorder="1" applyAlignment="1">
      <alignment vertical="center" shrinkToFit="1"/>
    </xf>
    <xf numFmtId="0" fontId="21" fillId="0" borderId="0" xfId="0" applyFont="1" applyAlignment="1">
      <alignment vertical="center"/>
    </xf>
    <xf numFmtId="177" fontId="21" fillId="0" borderId="58" xfId="0" applyNumberFormat="1" applyFont="1" applyBorder="1" applyAlignment="1">
      <alignment horizontal="right" vertical="center"/>
    </xf>
    <xf numFmtId="177" fontId="21" fillId="0" borderId="59" xfId="0" applyNumberFormat="1" applyFont="1" applyBorder="1" applyAlignment="1">
      <alignment horizontal="right"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0" fillId="0" borderId="7" xfId="0" applyBorder="1" applyAlignment="1"/>
    <xf numFmtId="0" fontId="0" fillId="0" borderId="16" xfId="0" applyBorder="1"/>
    <xf numFmtId="0" fontId="0" fillId="0" borderId="6" xfId="0" applyBorder="1"/>
    <xf numFmtId="0" fontId="2" fillId="0" borderId="61" xfId="0" applyFont="1" applyBorder="1" applyAlignment="1">
      <alignment vertical="center"/>
    </xf>
    <xf numFmtId="0" fontId="2" fillId="0" borderId="51" xfId="0" applyFont="1" applyBorder="1" applyAlignment="1">
      <alignment vertical="center"/>
    </xf>
    <xf numFmtId="0" fontId="2" fillId="0" borderId="63" xfId="0" applyFont="1" applyBorder="1" applyAlignment="1">
      <alignment horizontal="center" vertical="center" textRotation="255"/>
    </xf>
    <xf numFmtId="0" fontId="21" fillId="0" borderId="4" xfId="0" applyFont="1" applyBorder="1" applyAlignment="1">
      <alignment horizontal="centerContinuous" vertical="center"/>
    </xf>
    <xf numFmtId="0" fontId="2" fillId="0" borderId="64" xfId="0" applyFont="1" applyBorder="1" applyAlignment="1">
      <alignment vertical="center" shrinkToFit="1"/>
    </xf>
    <xf numFmtId="0" fontId="2" fillId="0" borderId="65" xfId="0" applyFont="1" applyBorder="1" applyAlignment="1">
      <alignment vertical="center" shrinkToFit="1"/>
    </xf>
    <xf numFmtId="0" fontId="2" fillId="0" borderId="66" xfId="0" applyFont="1" applyBorder="1" applyAlignment="1">
      <alignment vertical="center" shrinkToFit="1"/>
    </xf>
    <xf numFmtId="0" fontId="6" fillId="0" borderId="0" xfId="0" applyFont="1" applyAlignment="1">
      <alignment vertical="center"/>
    </xf>
    <xf numFmtId="0" fontId="17" fillId="0" borderId="25" xfId="0" applyFont="1" applyFill="1" applyBorder="1" applyAlignment="1">
      <alignment vertical="center" shrinkToFit="1"/>
    </xf>
    <xf numFmtId="0" fontId="2" fillId="0" borderId="0" xfId="0" applyFont="1" applyAlignment="1">
      <alignment horizontal="right" vertical="center"/>
    </xf>
    <xf numFmtId="49" fontId="2" fillId="0" borderId="0" xfId="0" applyNumberFormat="1" applyFont="1" applyAlignment="1">
      <alignment horizontal="center"/>
    </xf>
    <xf numFmtId="0" fontId="0" fillId="0" borderId="0" xfId="0" applyAlignment="1">
      <alignment horizontal="center"/>
    </xf>
    <xf numFmtId="0" fontId="34" fillId="0" borderId="0" xfId="0" applyFont="1" applyAlignment="1">
      <alignment vertical="center"/>
    </xf>
    <xf numFmtId="0" fontId="34" fillId="0" borderId="0" xfId="0" applyFont="1" applyAlignment="1"/>
    <xf numFmtId="0" fontId="6" fillId="0" borderId="0" xfId="0" applyFont="1" applyAlignment="1">
      <alignment vertical="center"/>
    </xf>
    <xf numFmtId="0" fontId="35" fillId="0" borderId="0" xfId="0" applyFont="1" applyAlignment="1">
      <alignment vertical="center"/>
    </xf>
    <xf numFmtId="0" fontId="36" fillId="0" borderId="0" xfId="0" applyFont="1" applyAlignment="1">
      <alignment vertical="center"/>
    </xf>
    <xf numFmtId="0" fontId="0" fillId="0" borderId="0" xfId="0" applyFont="1"/>
    <xf numFmtId="0" fontId="0" fillId="0" borderId="0" xfId="0" applyAlignment="1">
      <alignment wrapText="1"/>
    </xf>
    <xf numFmtId="0" fontId="0" fillId="0" borderId="0" xfId="0" applyFont="1" applyAlignment="1">
      <alignment vertical="top"/>
    </xf>
    <xf numFmtId="0" fontId="2" fillId="0" borderId="0" xfId="0" applyFont="1" applyFill="1" applyAlignment="1">
      <alignment horizontal="centerContinuous" vertical="center"/>
    </xf>
    <xf numFmtId="0" fontId="17" fillId="0" borderId="0" xfId="0" applyFont="1" applyAlignment="1">
      <alignment vertical="center"/>
    </xf>
    <xf numFmtId="0" fontId="16" fillId="0" borderId="0" xfId="0" applyFont="1" applyFill="1" applyAlignment="1">
      <alignment vertical="center"/>
    </xf>
    <xf numFmtId="0" fontId="37" fillId="0" borderId="0" xfId="0" applyFont="1"/>
    <xf numFmtId="0" fontId="38" fillId="0" borderId="0" xfId="0" applyFont="1" applyAlignment="1">
      <alignment vertical="center"/>
    </xf>
    <xf numFmtId="0" fontId="39" fillId="0" borderId="0" xfId="0" applyFont="1" applyAlignment="1">
      <alignment vertical="center"/>
    </xf>
    <xf numFmtId="0" fontId="17" fillId="0" borderId="16" xfId="0" applyFont="1" applyBorder="1" applyAlignment="1">
      <alignment horizontal="centerContinuous" vertical="center"/>
    </xf>
    <xf numFmtId="0" fontId="17" fillId="0" borderId="5" xfId="0" applyFont="1" applyFill="1" applyBorder="1" applyAlignment="1">
      <alignment horizontal="centerContinuous" vertical="center"/>
    </xf>
    <xf numFmtId="0" fontId="17" fillId="0" borderId="25" xfId="0" applyFont="1" applyBorder="1" applyAlignment="1">
      <alignment vertical="center"/>
    </xf>
    <xf numFmtId="0" fontId="17" fillId="0" borderId="3" xfId="0" applyFont="1" applyBorder="1" applyAlignment="1">
      <alignment vertical="center"/>
    </xf>
    <xf numFmtId="0" fontId="17" fillId="0" borderId="5" xfId="0" applyFont="1" applyFill="1" applyBorder="1" applyAlignment="1">
      <alignment vertical="center" shrinkToFit="1"/>
    </xf>
    <xf numFmtId="0" fontId="17" fillId="0" borderId="30" xfId="0" applyFont="1" applyFill="1" applyBorder="1" applyAlignment="1">
      <alignment vertical="center" shrinkToFit="1"/>
    </xf>
    <xf numFmtId="0" fontId="17" fillId="0" borderId="7" xfId="0" applyFont="1" applyFill="1" applyBorder="1" applyAlignment="1">
      <alignment vertical="center" shrinkToFit="1"/>
    </xf>
    <xf numFmtId="0" fontId="17" fillId="0" borderId="9" xfId="0" applyFont="1" applyFill="1" applyBorder="1" applyAlignment="1">
      <alignment vertical="center" shrinkToFit="1"/>
    </xf>
    <xf numFmtId="0" fontId="17" fillId="0" borderId="37" xfId="0" applyFont="1" applyFill="1" applyBorder="1" applyAlignment="1">
      <alignment vertical="center" shrinkToFit="1"/>
    </xf>
    <xf numFmtId="0" fontId="17" fillId="0" borderId="41" xfId="0" applyFont="1" applyFill="1" applyBorder="1" applyAlignment="1">
      <alignment vertical="center" shrinkToFit="1"/>
    </xf>
    <xf numFmtId="0" fontId="17" fillId="0" borderId="13" xfId="0" applyFont="1" applyFill="1" applyBorder="1" applyAlignment="1">
      <alignment vertical="center" shrinkToFit="1"/>
    </xf>
    <xf numFmtId="0" fontId="17" fillId="0" borderId="23" xfId="0" applyFont="1" applyFill="1" applyBorder="1" applyAlignment="1">
      <alignment vertical="center" shrinkToFit="1"/>
    </xf>
    <xf numFmtId="0" fontId="14" fillId="0" borderId="17" xfId="0" applyFont="1" applyFill="1" applyBorder="1" applyAlignment="1">
      <alignment horizontal="left" vertical="center"/>
    </xf>
    <xf numFmtId="0" fontId="18" fillId="0" borderId="30" xfId="0" applyFont="1" applyFill="1" applyBorder="1" applyAlignment="1">
      <alignment vertical="center"/>
    </xf>
    <xf numFmtId="0" fontId="18" fillId="0" borderId="42" xfId="0" applyFont="1" applyFill="1" applyBorder="1" applyAlignment="1">
      <alignment vertical="center" shrinkToFit="1"/>
    </xf>
    <xf numFmtId="0" fontId="26" fillId="0" borderId="15" xfId="0" applyFont="1" applyFill="1" applyBorder="1" applyAlignment="1">
      <alignment vertical="center"/>
    </xf>
    <xf numFmtId="0" fontId="0" fillId="0" borderId="0" xfId="0" applyFill="1"/>
    <xf numFmtId="49" fontId="2" fillId="0" borderId="0" xfId="0" applyNumberFormat="1" applyFont="1" applyBorder="1" applyAlignment="1">
      <alignment horizontal="center"/>
    </xf>
    <xf numFmtId="0" fontId="0" fillId="0" borderId="0" xfId="0" applyAlignment="1"/>
    <xf numFmtId="0" fontId="43" fillId="0" borderId="6" xfId="0" applyFont="1" applyBorder="1" applyAlignment="1">
      <alignment horizontal="centerContinuous" vertical="center"/>
    </xf>
    <xf numFmtId="0" fontId="43" fillId="0" borderId="60" xfId="0" applyFont="1" applyBorder="1" applyAlignment="1">
      <alignment horizontal="centerContinuous" vertical="center" shrinkToFit="1"/>
    </xf>
    <xf numFmtId="49" fontId="46" fillId="0" borderId="15" xfId="0" applyNumberFormat="1" applyFont="1" applyBorder="1" applyAlignment="1">
      <alignment horizontal="center" vertical="center"/>
    </xf>
    <xf numFmtId="0" fontId="46" fillId="0" borderId="0" xfId="0" applyFont="1" applyAlignment="1">
      <alignment vertical="center"/>
    </xf>
    <xf numFmtId="0" fontId="44" fillId="0" borderId="0" xfId="0" applyFont="1" applyAlignment="1">
      <alignment vertical="center"/>
    </xf>
    <xf numFmtId="0" fontId="45" fillId="0" borderId="0" xfId="0" applyFont="1"/>
    <xf numFmtId="49" fontId="46" fillId="0" borderId="18" xfId="0" applyNumberFormat="1" applyFont="1" applyBorder="1" applyAlignment="1">
      <alignment horizontal="center" vertical="center"/>
    </xf>
    <xf numFmtId="0" fontId="44" fillId="0" borderId="0" xfId="0" applyFont="1" applyFill="1" applyAlignment="1">
      <alignment vertical="center"/>
    </xf>
    <xf numFmtId="0" fontId="47" fillId="0" borderId="0" xfId="0" applyFont="1" applyAlignment="1">
      <alignment vertical="top"/>
    </xf>
    <xf numFmtId="0" fontId="44" fillId="0" borderId="1" xfId="0" applyFont="1" applyBorder="1" applyAlignment="1">
      <alignment horizontal="centerContinuous" vertical="center"/>
    </xf>
    <xf numFmtId="0" fontId="44" fillId="0" borderId="2" xfId="0" applyFont="1" applyBorder="1" applyAlignment="1">
      <alignment horizontal="centerContinuous" vertical="center"/>
    </xf>
    <xf numFmtId="0" fontId="44" fillId="0" borderId="3" xfId="0" applyFont="1" applyBorder="1" applyAlignment="1">
      <alignment horizontal="centerContinuous" vertical="center"/>
    </xf>
    <xf numFmtId="0" fontId="44" fillId="0" borderId="4" xfId="0" applyFont="1" applyBorder="1" applyAlignment="1">
      <alignment horizontal="centerContinuous" vertical="center"/>
    </xf>
    <xf numFmtId="0" fontId="44" fillId="0" borderId="5" xfId="0" applyFont="1" applyBorder="1" applyAlignment="1">
      <alignment horizontal="centerContinuous" vertical="center"/>
    </xf>
    <xf numFmtId="0" fontId="44" fillId="0" borderId="16" xfId="0" applyFont="1" applyBorder="1" applyAlignment="1">
      <alignment horizontal="center" vertical="center"/>
    </xf>
    <xf numFmtId="0" fontId="44" fillId="0" borderId="8" xfId="0" applyFont="1" applyBorder="1" applyAlignment="1">
      <alignment vertical="center"/>
    </xf>
    <xf numFmtId="0" fontId="44" fillId="0" borderId="7" xfId="0" applyFont="1" applyBorder="1" applyAlignment="1">
      <alignment vertical="center"/>
    </xf>
    <xf numFmtId="0" fontId="47" fillId="0" borderId="0" xfId="0" applyFont="1" applyBorder="1" applyAlignment="1">
      <alignment horizontal="left" vertical="center" indent="1"/>
    </xf>
    <xf numFmtId="0" fontId="43" fillId="0" borderId="0" xfId="0" applyFont="1" applyAlignment="1">
      <alignment vertical="center"/>
    </xf>
    <xf numFmtId="0" fontId="45" fillId="0" borderId="0" xfId="0" applyFont="1" applyFill="1"/>
    <xf numFmtId="0" fontId="53" fillId="0" borderId="0" xfId="0" applyFont="1" applyAlignment="1">
      <alignment vertical="center"/>
    </xf>
    <xf numFmtId="0" fontId="17" fillId="0" borderId="0" xfId="0" applyFont="1" applyFill="1" applyBorder="1" applyAlignment="1">
      <alignment horizontal="center" vertical="center"/>
    </xf>
    <xf numFmtId="0" fontId="17" fillId="0" borderId="112" xfId="0" applyFont="1" applyFill="1" applyBorder="1" applyAlignment="1">
      <alignment horizontal="center" vertical="center"/>
    </xf>
    <xf numFmtId="0" fontId="17" fillId="0" borderId="113" xfId="0" applyFont="1" applyFill="1" applyBorder="1" applyAlignment="1">
      <alignment vertical="center" shrinkToFit="1"/>
    </xf>
    <xf numFmtId="0" fontId="2" fillId="0" borderId="1" xfId="0" applyFont="1" applyBorder="1" applyAlignment="1">
      <alignment horizontal="center" vertical="center"/>
    </xf>
    <xf numFmtId="0" fontId="44" fillId="0" borderId="0" xfId="0" applyFont="1" applyBorder="1" applyAlignment="1">
      <alignment horizontal="center" vertical="center"/>
    </xf>
    <xf numFmtId="0" fontId="2" fillId="0" borderId="0" xfId="0" applyFont="1" applyAlignment="1">
      <alignment horizontal="right" vertical="center"/>
    </xf>
    <xf numFmtId="0" fontId="6" fillId="0" borderId="0" xfId="0" applyFont="1" applyAlignment="1">
      <alignment vertical="center"/>
    </xf>
    <xf numFmtId="0" fontId="43" fillId="0" borderId="17" xfId="0" applyFont="1" applyBorder="1" applyAlignment="1">
      <alignment horizontal="centerContinuous" vertical="center" shrinkToFit="1"/>
    </xf>
    <xf numFmtId="0" fontId="57" fillId="0" borderId="0" xfId="0" applyFont="1" applyBorder="1" applyAlignment="1">
      <alignment horizontal="center" vertical="center"/>
    </xf>
    <xf numFmtId="0" fontId="58" fillId="0" borderId="0" xfId="0" applyFont="1" applyAlignment="1">
      <alignment horizontal="right" vertical="center"/>
    </xf>
    <xf numFmtId="0" fontId="45" fillId="0" borderId="0" xfId="0" applyFont="1" applyBorder="1" applyAlignment="1"/>
    <xf numFmtId="0" fontId="44" fillId="0" borderId="0" xfId="0" applyFont="1" applyBorder="1" applyAlignment="1">
      <alignment vertical="center" wrapText="1"/>
    </xf>
    <xf numFmtId="49" fontId="2" fillId="0" borderId="0" xfId="0" applyNumberFormat="1" applyFont="1" applyAlignment="1">
      <alignment horizontal="centerContinuous"/>
    </xf>
    <xf numFmtId="49" fontId="16" fillId="0" borderId="0" xfId="0" applyNumberFormat="1" applyFont="1" applyAlignment="1">
      <alignment horizontal="centerContinuous"/>
    </xf>
    <xf numFmtId="0" fontId="16" fillId="0" borderId="0" xfId="0" applyFont="1" applyBorder="1" applyAlignment="1">
      <alignment horizontal="centerContinuous" vertical="center"/>
    </xf>
    <xf numFmtId="0" fontId="16" fillId="0" borderId="4" xfId="0" applyFont="1" applyBorder="1" applyAlignment="1">
      <alignment horizontal="centerContinuous" vertical="center"/>
    </xf>
    <xf numFmtId="0" fontId="16" fillId="0" borderId="0" xfId="0" applyFont="1" applyBorder="1" applyAlignment="1">
      <alignment horizontal="centerContinuous"/>
    </xf>
    <xf numFmtId="49" fontId="59" fillId="0" borderId="0" xfId="0" applyNumberFormat="1" applyFont="1" applyBorder="1" applyAlignment="1">
      <alignment horizontal="centerContinuous" vertical="center"/>
    </xf>
    <xf numFmtId="177" fontId="59" fillId="0" borderId="0" xfId="0" applyNumberFormat="1" applyFont="1" applyBorder="1" applyAlignment="1">
      <alignment horizontal="centerContinuous" vertical="center"/>
    </xf>
    <xf numFmtId="0" fontId="59" fillId="0" borderId="0" xfId="0" applyFont="1" applyBorder="1" applyAlignment="1">
      <alignment horizontal="centerContinuous" vertical="center"/>
    </xf>
    <xf numFmtId="0" fontId="0" fillId="0" borderId="0" xfId="0" applyBorder="1" applyAlignment="1">
      <alignment vertical="center" textRotation="255"/>
    </xf>
    <xf numFmtId="176" fontId="9" fillId="0" borderId="0" xfId="0" applyNumberFormat="1" applyFont="1" applyBorder="1" applyAlignment="1">
      <alignment horizontal="right" vertical="center" shrinkToFit="1"/>
    </xf>
    <xf numFmtId="177" fontId="9" fillId="0" borderId="0" xfId="0" applyNumberFormat="1" applyFont="1" applyBorder="1" applyAlignment="1">
      <alignment vertical="center" shrinkToFit="1"/>
    </xf>
    <xf numFmtId="177" fontId="10" fillId="0" borderId="0" xfId="0" applyNumberFormat="1" applyFont="1" applyBorder="1" applyAlignment="1">
      <alignment shrinkToFit="1"/>
    </xf>
    <xf numFmtId="0" fontId="45" fillId="0" borderId="0" xfId="0" applyFont="1" applyBorder="1" applyAlignment="1">
      <alignment horizontal="centerContinuous"/>
    </xf>
    <xf numFmtId="0" fontId="0" fillId="0" borderId="0" xfId="0" applyFill="1" applyAlignment="1">
      <alignment horizontal="centerContinuous"/>
    </xf>
    <xf numFmtId="0" fontId="5" fillId="0" borderId="0" xfId="0" applyFont="1" applyAlignment="1">
      <alignment horizontal="centerContinuous"/>
    </xf>
    <xf numFmtId="0" fontId="17" fillId="0" borderId="121" xfId="0" applyFont="1" applyFill="1" applyBorder="1" applyAlignment="1">
      <alignment horizontal="center" vertical="center"/>
    </xf>
    <xf numFmtId="0" fontId="17" fillId="0" borderId="123" xfId="0" applyFont="1" applyFill="1" applyBorder="1" applyAlignment="1">
      <alignment horizontal="center" vertical="center"/>
    </xf>
    <xf numFmtId="0" fontId="17" fillId="0" borderId="124" xfId="0" applyFont="1" applyFill="1" applyBorder="1" applyAlignment="1">
      <alignment horizontal="center" vertical="center"/>
    </xf>
    <xf numFmtId="0" fontId="17" fillId="0" borderId="124" xfId="0" applyFont="1" applyFill="1" applyBorder="1" applyAlignment="1">
      <alignment vertical="center"/>
    </xf>
    <xf numFmtId="49" fontId="60" fillId="0" borderId="0" xfId="0" applyNumberFormat="1" applyFont="1" applyAlignment="1">
      <alignment horizontal="centerContinuous"/>
    </xf>
    <xf numFmtId="0" fontId="61" fillId="0" borderId="0" xfId="0" applyFont="1" applyAlignment="1">
      <alignment horizontal="right" vertical="center"/>
    </xf>
    <xf numFmtId="49" fontId="46" fillId="0" borderId="24" xfId="0" applyNumberFormat="1" applyFont="1" applyBorder="1" applyAlignment="1">
      <alignment horizontal="center" vertical="center"/>
    </xf>
    <xf numFmtId="49" fontId="46" fillId="0" borderId="15" xfId="0" quotePrefix="1" applyNumberFormat="1" applyFont="1" applyBorder="1" applyAlignment="1">
      <alignment horizontal="distributed" vertical="center"/>
    </xf>
    <xf numFmtId="0" fontId="44" fillId="0" borderId="115" xfId="0" applyFont="1" applyBorder="1" applyAlignment="1">
      <alignment vertical="center"/>
    </xf>
    <xf numFmtId="0" fontId="45" fillId="0" borderId="116" xfId="0" applyFont="1" applyBorder="1"/>
    <xf numFmtId="0" fontId="44" fillId="0" borderId="104" xfId="0" applyFont="1" applyBorder="1" applyAlignment="1">
      <alignment vertical="center"/>
    </xf>
    <xf numFmtId="0" fontId="44" fillId="0" borderId="0" xfId="0" applyFont="1" applyBorder="1" applyAlignment="1">
      <alignment vertical="center"/>
    </xf>
    <xf numFmtId="0" fontId="45" fillId="0" borderId="104" xfId="0" applyFont="1" applyBorder="1"/>
    <xf numFmtId="0" fontId="45" fillId="0" borderId="118" xfId="0" applyFont="1" applyBorder="1"/>
    <xf numFmtId="0" fontId="44" fillId="0" borderId="119" xfId="0" applyFont="1" applyBorder="1" applyAlignment="1">
      <alignment vertical="center"/>
    </xf>
    <xf numFmtId="177" fontId="9" fillId="0" borderId="56" xfId="0" applyNumberFormat="1" applyFont="1" applyBorder="1" applyAlignment="1">
      <alignment vertical="center" shrinkToFit="1"/>
    </xf>
    <xf numFmtId="177" fontId="9" fillId="0" borderId="81" xfId="0" applyNumberFormat="1" applyFont="1" applyFill="1" applyBorder="1" applyAlignment="1">
      <alignment vertical="center" shrinkToFit="1"/>
    </xf>
    <xf numFmtId="177" fontId="9" fillId="0" borderId="81" xfId="0" applyNumberFormat="1" applyFont="1" applyBorder="1" applyAlignment="1">
      <alignment vertical="center" shrinkToFit="1"/>
    </xf>
    <xf numFmtId="177" fontId="2" fillId="0" borderId="1" xfId="0" applyNumberFormat="1" applyFont="1" applyBorder="1" applyAlignment="1">
      <alignment vertical="center" shrinkToFit="1"/>
    </xf>
    <xf numFmtId="177" fontId="9" fillId="0" borderId="110" xfId="0" applyNumberFormat="1" applyFont="1" applyFill="1" applyBorder="1" applyAlignment="1">
      <alignment vertical="center" shrinkToFit="1"/>
    </xf>
    <xf numFmtId="177" fontId="9" fillId="0" borderId="53" xfId="0" applyNumberFormat="1" applyFont="1" applyBorder="1" applyAlignment="1">
      <alignment vertical="center" shrinkToFit="1"/>
    </xf>
    <xf numFmtId="177" fontId="9" fillId="0" borderId="56" xfId="0" applyNumberFormat="1" applyFont="1" applyFill="1" applyBorder="1" applyAlignment="1">
      <alignment vertical="center" shrinkToFit="1"/>
    </xf>
    <xf numFmtId="177" fontId="9" fillId="0" borderId="105" xfId="0" applyNumberFormat="1" applyFont="1" applyFill="1" applyBorder="1" applyAlignment="1">
      <alignment vertical="center" shrinkToFit="1"/>
    </xf>
    <xf numFmtId="177" fontId="9" fillId="0" borderId="71" xfId="0" applyNumberFormat="1" applyFont="1" applyBorder="1" applyAlignment="1">
      <alignment vertical="center" shrinkToFit="1"/>
    </xf>
    <xf numFmtId="177" fontId="2" fillId="0" borderId="6" xfId="0" applyNumberFormat="1" applyFont="1" applyBorder="1" applyAlignment="1">
      <alignment vertical="center" shrinkToFit="1"/>
    </xf>
    <xf numFmtId="177" fontId="9" fillId="0" borderId="53" xfId="0" applyNumberFormat="1" applyFont="1" applyFill="1" applyBorder="1" applyAlignment="1">
      <alignment vertical="center" shrinkToFit="1"/>
    </xf>
    <xf numFmtId="177" fontId="2" fillId="0" borderId="97" xfId="0" applyNumberFormat="1" applyFont="1" applyBorder="1" applyAlignment="1">
      <alignment horizontal="right" vertical="center" shrinkToFit="1"/>
    </xf>
    <xf numFmtId="177" fontId="9" fillId="0" borderId="98" xfId="0" applyNumberFormat="1" applyFont="1" applyBorder="1" applyAlignment="1">
      <alignment vertical="center" shrinkToFit="1"/>
    </xf>
    <xf numFmtId="0" fontId="5" fillId="0" borderId="95" xfId="0" applyFont="1" applyBorder="1" applyAlignment="1">
      <alignment horizontal="distributed" vertical="center"/>
    </xf>
    <xf numFmtId="0" fontId="5" fillId="0" borderId="6" xfId="0" applyFont="1" applyBorder="1" applyAlignment="1">
      <alignment horizontal="center" vertical="center" shrinkToFit="1"/>
    </xf>
    <xf numFmtId="177" fontId="9" fillId="0" borderId="109" xfId="0" applyNumberFormat="1" applyFont="1" applyBorder="1" applyAlignment="1">
      <alignment vertical="center" shrinkToFit="1"/>
    </xf>
    <xf numFmtId="0" fontId="43" fillId="0" borderId="102" xfId="0" applyFont="1" applyBorder="1" applyAlignment="1">
      <alignment horizontal="distributed" vertical="center"/>
    </xf>
    <xf numFmtId="0" fontId="43" fillId="0" borderId="16" xfId="0" applyFont="1" applyBorder="1" applyAlignment="1">
      <alignment horizontal="center" vertical="center"/>
    </xf>
    <xf numFmtId="177" fontId="9" fillId="0" borderId="101" xfId="0" applyNumberFormat="1" applyFont="1" applyFill="1" applyBorder="1" applyAlignment="1">
      <alignment vertical="center" shrinkToFit="1"/>
    </xf>
    <xf numFmtId="0" fontId="5" fillId="0" borderId="16" xfId="0" applyFont="1" applyBorder="1" applyAlignment="1">
      <alignment horizontal="center" vertical="center"/>
    </xf>
    <xf numFmtId="0" fontId="43" fillId="0" borderId="44" xfId="0" applyFont="1" applyBorder="1" applyAlignment="1">
      <alignment horizontal="center" vertical="center"/>
    </xf>
    <xf numFmtId="0" fontId="51" fillId="0" borderId="104" xfId="0" applyFont="1" applyBorder="1" applyAlignment="1">
      <alignment horizontal="center" vertical="center" shrinkToFit="1"/>
    </xf>
    <xf numFmtId="0" fontId="43" fillId="0" borderId="6" xfId="0" applyFont="1" applyBorder="1" applyAlignment="1">
      <alignment horizontal="center" vertical="center" shrinkToFit="1"/>
    </xf>
    <xf numFmtId="177" fontId="9" fillId="0" borderId="98" xfId="0" applyNumberFormat="1" applyFont="1" applyFill="1" applyBorder="1" applyAlignment="1">
      <alignment vertical="center" shrinkToFit="1"/>
    </xf>
    <xf numFmtId="177" fontId="9" fillId="0" borderId="98" xfId="0" applyNumberFormat="1" applyFont="1" applyBorder="1" applyAlignment="1">
      <alignment horizontal="right" vertical="center" shrinkToFit="1"/>
    </xf>
    <xf numFmtId="177" fontId="9" fillId="0" borderId="53" xfId="0" applyNumberFormat="1" applyFont="1" applyBorder="1" applyAlignment="1">
      <alignment horizontal="right" vertical="center" shrinkToFit="1"/>
    </xf>
    <xf numFmtId="177" fontId="2" fillId="0" borderId="16" xfId="0" applyNumberFormat="1" applyFont="1" applyBorder="1" applyAlignment="1">
      <alignment vertical="center" shrinkToFit="1"/>
    </xf>
    <xf numFmtId="177" fontId="9" fillId="0" borderId="114" xfId="0" applyNumberFormat="1" applyFont="1" applyFill="1" applyBorder="1" applyAlignment="1">
      <alignment vertical="center" shrinkToFit="1"/>
    </xf>
    <xf numFmtId="177" fontId="2" fillId="0" borderId="10" xfId="0" applyNumberFormat="1" applyFont="1" applyBorder="1" applyAlignment="1">
      <alignment vertical="center" shrinkToFit="1"/>
    </xf>
    <xf numFmtId="177" fontId="2" fillId="0" borderId="62" xfId="0" applyNumberFormat="1" applyFont="1" applyBorder="1" applyAlignment="1">
      <alignment vertical="center" shrinkToFit="1"/>
    </xf>
    <xf numFmtId="177" fontId="9" fillId="0" borderId="105" xfId="0" applyNumberFormat="1" applyFont="1" applyBorder="1" applyAlignment="1">
      <alignment vertical="center" shrinkToFit="1"/>
    </xf>
    <xf numFmtId="0" fontId="43" fillId="0" borderId="103" xfId="0" applyFont="1" applyBorder="1" applyAlignment="1">
      <alignment horizontal="center" vertical="center" shrinkToFit="1"/>
    </xf>
    <xf numFmtId="0" fontId="43" fillId="0" borderId="95" xfId="0" applyFont="1" applyBorder="1" applyAlignment="1">
      <alignment horizontal="distributed" vertical="center"/>
    </xf>
    <xf numFmtId="177" fontId="9" fillId="0" borderId="56" xfId="0" applyNumberFormat="1" applyFont="1" applyBorder="1" applyAlignment="1">
      <alignment horizontal="right" vertical="center" shrinkToFit="1"/>
    </xf>
    <xf numFmtId="0" fontId="6" fillId="0" borderId="0" xfId="0" applyFont="1" applyAlignment="1">
      <alignment vertical="center"/>
    </xf>
    <xf numFmtId="14" fontId="2" fillId="0" borderId="6" xfId="0" applyNumberFormat="1" applyFont="1" applyBorder="1" applyAlignment="1">
      <alignment vertical="center" shrinkToFit="1"/>
    </xf>
    <xf numFmtId="0" fontId="5" fillId="0" borderId="95" xfId="0" applyFont="1" applyBorder="1" applyAlignment="1">
      <alignment vertical="center"/>
    </xf>
    <xf numFmtId="0" fontId="43" fillId="0" borderId="103" xfId="0" applyFont="1" applyBorder="1" applyAlignment="1">
      <alignment horizontal="center" vertical="center"/>
    </xf>
    <xf numFmtId="0" fontId="43" fillId="0" borderId="6" xfId="0" applyFont="1" applyBorder="1" applyAlignment="1">
      <alignment vertical="center" shrinkToFit="1"/>
    </xf>
    <xf numFmtId="177" fontId="33" fillId="0" borderId="53" xfId="0" applyNumberFormat="1" applyFont="1" applyBorder="1" applyAlignment="1">
      <alignment vertical="center" shrinkToFit="1"/>
    </xf>
    <xf numFmtId="177" fontId="2" fillId="0" borderId="14" xfId="0" applyNumberFormat="1" applyFont="1" applyBorder="1" applyAlignment="1">
      <alignment vertical="center" shrinkToFit="1"/>
    </xf>
    <xf numFmtId="177" fontId="2" fillId="0" borderId="125" xfId="0" applyNumberFormat="1" applyFont="1" applyBorder="1" applyAlignment="1">
      <alignment vertical="center" shrinkToFit="1"/>
    </xf>
    <xf numFmtId="177" fontId="9" fillId="0" borderId="126" xfId="0" applyNumberFormat="1" applyFont="1" applyBorder="1" applyAlignment="1">
      <alignment horizontal="right" vertical="center" shrinkToFit="1"/>
    </xf>
    <xf numFmtId="177" fontId="9" fillId="0" borderId="127" xfId="0" applyNumberFormat="1" applyFont="1" applyBorder="1" applyAlignment="1">
      <alignment horizontal="right" vertical="center" shrinkToFit="1"/>
    </xf>
    <xf numFmtId="177" fontId="9" fillId="0" borderId="128" xfId="0" applyNumberFormat="1" applyFont="1" applyBorder="1" applyAlignment="1">
      <alignment horizontal="right" vertical="center" shrinkToFit="1"/>
    </xf>
    <xf numFmtId="177" fontId="33" fillId="0" borderId="129" xfId="0" applyNumberFormat="1" applyFont="1" applyBorder="1" applyAlignment="1">
      <alignment vertical="center" shrinkToFit="1"/>
    </xf>
    <xf numFmtId="177" fontId="33" fillId="0" borderId="56" xfId="0" applyNumberFormat="1" applyFont="1" applyBorder="1" applyAlignment="1">
      <alignment vertical="center" shrinkToFit="1"/>
    </xf>
    <xf numFmtId="0" fontId="45" fillId="0" borderId="6" xfId="0" applyFont="1" applyBorder="1" applyAlignment="1"/>
    <xf numFmtId="0" fontId="5" fillId="0" borderId="6" xfId="0" applyFont="1" applyBorder="1" applyAlignment="1">
      <alignment horizontal="centerContinuous" vertical="center" shrinkToFit="1"/>
    </xf>
    <xf numFmtId="0" fontId="5" fillId="0" borderId="18" xfId="0" applyFont="1" applyBorder="1" applyAlignment="1">
      <alignment horizontal="centerContinuous" vertical="center"/>
    </xf>
    <xf numFmtId="0" fontId="5" fillId="0" borderId="17" xfId="0" applyFont="1" applyBorder="1" applyAlignment="1">
      <alignment horizontal="centerContinuous" vertical="center" shrinkToFit="1"/>
    </xf>
    <xf numFmtId="0" fontId="5" fillId="0" borderId="133" xfId="0" applyFont="1" applyBorder="1" applyAlignment="1">
      <alignment horizontal="distributed" vertical="center"/>
    </xf>
    <xf numFmtId="0" fontId="43" fillId="0" borderId="18" xfId="0" applyFont="1" applyBorder="1" applyAlignment="1">
      <alignment horizontal="center" vertical="center" shrinkToFit="1"/>
    </xf>
    <xf numFmtId="177" fontId="33" fillId="0" borderId="105" xfId="0" applyNumberFormat="1" applyFont="1" applyBorder="1" applyAlignment="1">
      <alignment vertical="center" shrinkToFit="1"/>
    </xf>
    <xf numFmtId="177" fontId="33" fillId="0" borderId="71" xfId="0" applyNumberFormat="1" applyFont="1" applyBorder="1" applyAlignment="1">
      <alignment vertical="center" shrinkToFit="1"/>
    </xf>
    <xf numFmtId="177" fontId="33" fillId="0" borderId="75" xfId="0" applyNumberFormat="1" applyFont="1" applyBorder="1" applyAlignment="1">
      <alignment vertical="center" shrinkToFit="1"/>
    </xf>
    <xf numFmtId="0" fontId="44" fillId="0" borderId="116" xfId="0" applyFont="1" applyBorder="1" applyAlignment="1">
      <alignment vertical="center"/>
    </xf>
    <xf numFmtId="0" fontId="2" fillId="0" borderId="116" xfId="0" applyFont="1" applyBorder="1" applyAlignment="1">
      <alignment vertical="center"/>
    </xf>
    <xf numFmtId="0" fontId="2" fillId="0" borderId="117" xfId="0" applyFont="1" applyBorder="1" applyAlignment="1">
      <alignment vertical="center"/>
    </xf>
    <xf numFmtId="0" fontId="2" fillId="0" borderId="106" xfId="0" applyFont="1" applyBorder="1" applyAlignment="1">
      <alignment vertical="center"/>
    </xf>
    <xf numFmtId="0" fontId="0" fillId="0" borderId="106" xfId="0" applyBorder="1"/>
    <xf numFmtId="0" fontId="2" fillId="0" borderId="119" xfId="0" applyFont="1" applyBorder="1" applyAlignment="1">
      <alignment vertical="center"/>
    </xf>
    <xf numFmtId="0" fontId="0" fillId="0" borderId="119" xfId="0" applyBorder="1"/>
    <xf numFmtId="0" fontId="0" fillId="0" borderId="120" xfId="0" applyBorder="1"/>
    <xf numFmtId="0" fontId="53" fillId="0" borderId="0" xfId="0" applyFont="1" applyAlignment="1">
      <alignment horizontal="right" vertical="center"/>
    </xf>
    <xf numFmtId="0" fontId="2" fillId="0" borderId="1" xfId="0" applyFont="1" applyBorder="1" applyAlignment="1">
      <alignment horizontal="center" vertical="center"/>
    </xf>
    <xf numFmtId="0" fontId="6" fillId="0" borderId="0" xfId="0" applyFont="1" applyAlignment="1">
      <alignment vertical="center"/>
    </xf>
    <xf numFmtId="180" fontId="9" fillId="0" borderId="101" xfId="0" applyNumberFormat="1" applyFont="1" applyBorder="1" applyAlignment="1">
      <alignment vertical="center" shrinkToFit="1"/>
    </xf>
    <xf numFmtId="180" fontId="9" fillId="0" borderId="71" xfId="0" applyNumberFormat="1" applyFont="1" applyBorder="1" applyAlignment="1">
      <alignment vertical="center" shrinkToFit="1"/>
    </xf>
    <xf numFmtId="180" fontId="9" fillId="0" borderId="56" xfId="0" applyNumberFormat="1" applyFont="1" applyBorder="1" applyAlignment="1">
      <alignment vertical="center" shrinkToFit="1"/>
    </xf>
    <xf numFmtId="180" fontId="9" fillId="0" borderId="81" xfId="0" applyNumberFormat="1" applyFont="1" applyBorder="1" applyAlignment="1">
      <alignment vertical="center" shrinkToFit="1"/>
    </xf>
    <xf numFmtId="180" fontId="9" fillId="0" borderId="94" xfId="0" applyNumberFormat="1" applyFont="1" applyBorder="1" applyAlignment="1">
      <alignment vertical="center" shrinkToFit="1"/>
    </xf>
    <xf numFmtId="180" fontId="33" fillId="0" borderId="129" xfId="0" applyNumberFormat="1" applyFont="1" applyBorder="1" applyAlignment="1">
      <alignment vertical="center" shrinkToFit="1"/>
    </xf>
    <xf numFmtId="180" fontId="33" fillId="0" borderId="56" xfId="0" applyNumberFormat="1" applyFont="1" applyBorder="1" applyAlignment="1">
      <alignment vertical="center" shrinkToFit="1"/>
    </xf>
    <xf numFmtId="180" fontId="33" fillId="0" borderId="75" xfId="0" applyNumberFormat="1" applyFont="1" applyBorder="1" applyAlignment="1">
      <alignment vertical="center" shrinkToFit="1"/>
    </xf>
    <xf numFmtId="0" fontId="65" fillId="0" borderId="0" xfId="0" applyFont="1" applyAlignment="1">
      <alignment vertical="center"/>
    </xf>
    <xf numFmtId="0" fontId="17" fillId="2" borderId="21" xfId="0" applyFont="1" applyFill="1" applyBorder="1" applyAlignment="1">
      <alignment horizontal="center" vertical="center"/>
    </xf>
    <xf numFmtId="0" fontId="17" fillId="2" borderId="1" xfId="0" applyFont="1" applyFill="1" applyBorder="1" applyAlignment="1">
      <alignment horizontal="center" vertical="center"/>
    </xf>
    <xf numFmtId="0" fontId="17" fillId="2" borderId="16" xfId="0" applyFont="1" applyFill="1" applyBorder="1" applyAlignment="1">
      <alignment horizontal="center" vertical="center"/>
    </xf>
    <xf numFmtId="0" fontId="17" fillId="2" borderId="28" xfId="0" applyFont="1" applyFill="1" applyBorder="1" applyAlignment="1">
      <alignment horizontal="center" vertical="center"/>
    </xf>
    <xf numFmtId="0" fontId="17" fillId="2" borderId="6" xfId="0" applyFont="1" applyFill="1" applyBorder="1" applyAlignment="1">
      <alignment horizontal="center" vertical="center"/>
    </xf>
    <xf numFmtId="0" fontId="17" fillId="2" borderId="10" xfId="0" applyFont="1" applyFill="1" applyBorder="1" applyAlignment="1">
      <alignment horizontal="center" vertical="center"/>
    </xf>
    <xf numFmtId="0" fontId="17" fillId="2" borderId="35" xfId="0" applyFont="1" applyFill="1" applyBorder="1" applyAlignment="1">
      <alignment horizontal="center" vertical="center"/>
    </xf>
    <xf numFmtId="0" fontId="17" fillId="2" borderId="39" xfId="0" applyFont="1" applyFill="1" applyBorder="1" applyAlignment="1">
      <alignment horizontal="center" vertical="center"/>
    </xf>
    <xf numFmtId="0" fontId="17" fillId="2" borderId="12" xfId="0" applyFont="1" applyFill="1" applyBorder="1" applyAlignment="1">
      <alignment horizontal="center" vertical="center"/>
    </xf>
    <xf numFmtId="0" fontId="17" fillId="2" borderId="12" xfId="0" applyFont="1" applyFill="1" applyBorder="1" applyAlignment="1">
      <alignment vertical="center"/>
    </xf>
    <xf numFmtId="0" fontId="17" fillId="2" borderId="28" xfId="0" applyFont="1" applyFill="1" applyBorder="1" applyAlignment="1">
      <alignment vertical="center"/>
    </xf>
    <xf numFmtId="0" fontId="17" fillId="2" borderId="122" xfId="0" applyFont="1" applyFill="1" applyBorder="1" applyAlignment="1">
      <alignment horizontal="center" vertical="center"/>
    </xf>
    <xf numFmtId="3" fontId="33" fillId="0" borderId="135" xfId="0" applyNumberFormat="1" applyFont="1" applyBorder="1" applyAlignment="1">
      <alignment vertical="center" shrinkToFit="1"/>
    </xf>
    <xf numFmtId="3" fontId="33" fillId="0" borderId="136" xfId="0" applyNumberFormat="1" applyFont="1" applyBorder="1" applyAlignment="1">
      <alignment vertical="center" shrinkToFit="1"/>
    </xf>
    <xf numFmtId="0" fontId="2" fillId="0" borderId="137" xfId="0" applyFont="1" applyBorder="1" applyAlignment="1">
      <alignment vertical="center" shrinkToFit="1"/>
    </xf>
    <xf numFmtId="0" fontId="66" fillId="0" borderId="0" xfId="0" applyFont="1" applyAlignment="1">
      <alignment horizontal="centerContinuous" vertical="center"/>
    </xf>
    <xf numFmtId="0" fontId="47" fillId="0" borderId="134" xfId="0" applyFont="1" applyBorder="1" applyAlignment="1">
      <alignment horizontal="center" vertical="center" shrinkToFit="1"/>
    </xf>
    <xf numFmtId="0" fontId="47" fillId="0" borderId="7" xfId="0" applyFont="1" applyBorder="1" applyAlignment="1">
      <alignment horizontal="centerContinuous" vertical="center" shrinkToFit="1"/>
    </xf>
    <xf numFmtId="0" fontId="44" fillId="0" borderId="0" xfId="0" applyFont="1" applyAlignment="1">
      <alignment vertical="top"/>
    </xf>
    <xf numFmtId="0" fontId="45" fillId="0" borderId="0" xfId="0" applyFont="1" applyAlignment="1">
      <alignment vertical="top"/>
    </xf>
    <xf numFmtId="0" fontId="6" fillId="0" borderId="0" xfId="0" applyFont="1" applyAlignment="1">
      <alignment vertical="center"/>
    </xf>
    <xf numFmtId="177" fontId="9" fillId="0" borderId="0" xfId="0" applyNumberFormat="1" applyFont="1" applyBorder="1" applyAlignment="1">
      <alignment vertical="center"/>
    </xf>
    <xf numFmtId="0" fontId="0" fillId="0" borderId="138" xfId="0" applyBorder="1" applyAlignment="1">
      <alignment vertical="center"/>
    </xf>
    <xf numFmtId="0" fontId="2" fillId="0" borderId="16"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177" fontId="9" fillId="0" borderId="56" xfId="0" applyNumberFormat="1" applyFont="1" applyBorder="1" applyAlignment="1">
      <alignment horizontal="right" vertical="center" indent="1"/>
    </xf>
    <xf numFmtId="177" fontId="10" fillId="0" borderId="56" xfId="0" applyNumberFormat="1" applyFont="1" applyBorder="1" applyAlignment="1">
      <alignment horizontal="right" vertical="center" indent="1"/>
    </xf>
    <xf numFmtId="0" fontId="0" fillId="0" borderId="56" xfId="0" applyBorder="1" applyAlignment="1">
      <alignment horizontal="right" vertical="center" indent="1"/>
    </xf>
    <xf numFmtId="0" fontId="2" fillId="0" borderId="1"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44" fillId="0" borderId="0" xfId="0" applyFont="1" applyAlignment="1">
      <alignment horizontal="center" vertical="center"/>
    </xf>
    <xf numFmtId="0" fontId="45" fillId="0" borderId="0" xfId="0" applyFont="1" applyAlignment="1">
      <alignment vertical="center"/>
    </xf>
    <xf numFmtId="176" fontId="9" fillId="0" borderId="56" xfId="0" applyNumberFormat="1" applyFont="1" applyBorder="1" applyAlignment="1">
      <alignment horizontal="right" vertical="center" indent="1"/>
    </xf>
    <xf numFmtId="0" fontId="44" fillId="0" borderId="16" xfId="0" applyFont="1" applyBorder="1" applyAlignment="1">
      <alignment horizontal="center" vertical="center" wrapText="1"/>
    </xf>
    <xf numFmtId="0" fontId="45" fillId="0" borderId="4" xfId="0" applyFont="1" applyBorder="1" applyAlignment="1"/>
    <xf numFmtId="0" fontId="45" fillId="0" borderId="5" xfId="0" applyFont="1" applyBorder="1" applyAlignment="1"/>
    <xf numFmtId="0" fontId="45" fillId="0" borderId="10" xfId="0" applyFont="1" applyBorder="1" applyAlignment="1"/>
    <xf numFmtId="0" fontId="45" fillId="0" borderId="8" xfId="0" applyFont="1" applyBorder="1" applyAlignment="1"/>
    <xf numFmtId="0" fontId="45" fillId="0" borderId="9" xfId="0" applyFont="1" applyBorder="1" applyAlignment="1"/>
    <xf numFmtId="0" fontId="44" fillId="0" borderId="78" xfId="0" applyFont="1" applyBorder="1" applyAlignment="1">
      <alignment horizontal="center" vertical="center"/>
    </xf>
    <xf numFmtId="0" fontId="44" fillId="0" borderId="79" xfId="0" applyFont="1" applyBorder="1" applyAlignment="1">
      <alignment horizontal="center" vertical="center"/>
    </xf>
    <xf numFmtId="0" fontId="45" fillId="0" borderId="80" xfId="0" applyFont="1" applyBorder="1" applyAlignment="1">
      <alignment vertical="center"/>
    </xf>
    <xf numFmtId="176" fontId="9" fillId="0" borderId="71" xfId="0" applyNumberFormat="1" applyFont="1" applyBorder="1" applyAlignment="1">
      <alignment horizontal="right" vertical="center" indent="1"/>
    </xf>
    <xf numFmtId="0" fontId="0" fillId="0" borderId="71" xfId="0" applyBorder="1" applyAlignment="1">
      <alignment horizontal="right" vertical="center" indent="1"/>
    </xf>
    <xf numFmtId="0" fontId="44" fillId="0" borderId="18" xfId="0" applyFont="1" applyBorder="1" applyAlignment="1">
      <alignment horizontal="center" vertical="center" textRotation="255" shrinkToFit="1"/>
    </xf>
    <xf numFmtId="0" fontId="45" fillId="0" borderId="17" xfId="0" applyFont="1" applyBorder="1" applyAlignment="1">
      <alignment horizontal="center" vertical="center" textRotation="255" shrinkToFit="1"/>
    </xf>
    <xf numFmtId="0" fontId="45" fillId="0" borderId="24" xfId="0" applyFont="1" applyBorder="1" applyAlignment="1">
      <alignment horizontal="center" vertical="center" textRotation="255" shrinkToFit="1"/>
    </xf>
    <xf numFmtId="0" fontId="44" fillId="0" borderId="16" xfId="0" applyFont="1" applyBorder="1" applyAlignment="1">
      <alignment horizontal="center" vertical="center"/>
    </xf>
    <xf numFmtId="0" fontId="0" fillId="0" borderId="2" xfId="0" applyBorder="1" applyAlignment="1">
      <alignment vertical="center"/>
    </xf>
    <xf numFmtId="0" fontId="2" fillId="0" borderId="0" xfId="0" applyFont="1" applyAlignment="1">
      <alignment horizontal="right" vertical="center"/>
    </xf>
    <xf numFmtId="0" fontId="0" fillId="0" borderId="0" xfId="0" applyAlignment="1">
      <alignment vertical="center"/>
    </xf>
    <xf numFmtId="0" fontId="8" fillId="0" borderId="0" xfId="0" applyFont="1" applyAlignment="1">
      <alignment horizontal="center" vertical="center" shrinkToFit="1"/>
    </xf>
    <xf numFmtId="0" fontId="42" fillId="0" borderId="0" xfId="0" applyFont="1" applyAlignment="1">
      <alignment horizontal="center" vertical="center" shrinkToFit="1"/>
    </xf>
    <xf numFmtId="0" fontId="44" fillId="0" borderId="18" xfId="0" applyFont="1" applyBorder="1" applyAlignment="1">
      <alignment horizontal="center" vertical="center" textRotation="255"/>
    </xf>
    <xf numFmtId="0" fontId="45" fillId="0" borderId="17" xfId="0" applyFont="1" applyBorder="1" applyAlignment="1">
      <alignment horizontal="center" vertical="center"/>
    </xf>
    <xf numFmtId="3" fontId="41" fillId="0" borderId="29" xfId="0" applyNumberFormat="1" applyFont="1" applyBorder="1" applyAlignment="1">
      <alignment vertical="center" shrinkToFit="1"/>
    </xf>
    <xf numFmtId="3" fontId="54" fillId="0" borderId="29" xfId="0" applyNumberFormat="1" applyFont="1" applyBorder="1" applyAlignment="1">
      <alignment vertical="center" shrinkToFit="1"/>
    </xf>
    <xf numFmtId="3" fontId="41" fillId="0" borderId="67" xfId="0" applyNumberFormat="1" applyFont="1" applyBorder="1" applyAlignment="1">
      <alignment vertical="center" shrinkToFit="1"/>
    </xf>
    <xf numFmtId="3" fontId="54" fillId="0" borderId="67" xfId="0" applyNumberFormat="1" applyFont="1" applyBorder="1" applyAlignment="1">
      <alignment vertical="center" shrinkToFit="1"/>
    </xf>
    <xf numFmtId="0" fontId="44" fillId="0" borderId="8" xfId="0" applyFont="1" applyBorder="1" applyAlignment="1">
      <alignment horizontal="distributed" vertical="center"/>
    </xf>
    <xf numFmtId="0" fontId="45" fillId="0" borderId="8" xfId="0" applyFont="1" applyBorder="1" applyAlignment="1">
      <alignment vertical="center"/>
    </xf>
    <xf numFmtId="0" fontId="45" fillId="0" borderId="2" xfId="0" applyFont="1" applyBorder="1" applyAlignment="1">
      <alignment vertical="center"/>
    </xf>
    <xf numFmtId="0" fontId="2" fillId="0" borderId="18" xfId="0" applyFont="1" applyBorder="1" applyAlignment="1">
      <alignment horizontal="center" vertical="center"/>
    </xf>
    <xf numFmtId="0" fontId="0" fillId="0" borderId="18" xfId="0" applyBorder="1" applyAlignment="1">
      <alignment horizontal="center" vertical="center"/>
    </xf>
    <xf numFmtId="178" fontId="11" fillId="0" borderId="81" xfId="0" applyNumberFormat="1" applyFont="1" applyBorder="1" applyAlignment="1">
      <alignment horizontal="right" vertical="center" indent="2"/>
    </xf>
    <xf numFmtId="178" fontId="12" fillId="0" borderId="82" xfId="0" applyNumberFormat="1" applyFont="1" applyBorder="1" applyAlignment="1">
      <alignment horizontal="right" indent="2"/>
    </xf>
    <xf numFmtId="0" fontId="0" fillId="0" borderId="82" xfId="0" applyBorder="1" applyAlignment="1">
      <alignment horizontal="right" indent="2"/>
    </xf>
    <xf numFmtId="0" fontId="0" fillId="0" borderId="83" xfId="0" applyBorder="1" applyAlignment="1">
      <alignment horizontal="right" indent="2"/>
    </xf>
    <xf numFmtId="0" fontId="43" fillId="0" borderId="89" xfId="0" applyFont="1" applyBorder="1" applyAlignment="1">
      <alignment horizontal="center" vertical="center" wrapText="1"/>
    </xf>
    <xf numFmtId="0" fontId="45" fillId="0" borderId="51" xfId="0" applyFont="1" applyBorder="1" applyAlignment="1">
      <alignment vertical="center"/>
    </xf>
    <xf numFmtId="0" fontId="45" fillId="0" borderId="90" xfId="0" applyFont="1" applyBorder="1" applyAlignment="1">
      <alignment vertical="center"/>
    </xf>
    <xf numFmtId="0" fontId="45" fillId="0" borderId="91" xfId="0" applyFont="1" applyBorder="1" applyAlignment="1">
      <alignment vertical="center"/>
    </xf>
    <xf numFmtId="0" fontId="45" fillId="0" borderId="61" xfId="0" applyFont="1" applyBorder="1" applyAlignment="1">
      <alignment vertical="center"/>
    </xf>
    <xf numFmtId="0" fontId="45" fillId="0" borderId="92" xfId="0" applyFont="1" applyBorder="1" applyAlignment="1">
      <alignment vertical="center"/>
    </xf>
    <xf numFmtId="176" fontId="9" fillId="0" borderId="81" xfId="0" applyNumberFormat="1" applyFont="1" applyBorder="1" applyAlignment="1">
      <alignment horizontal="right" vertical="center" indent="1"/>
    </xf>
    <xf numFmtId="176" fontId="9" fillId="0" borderId="82" xfId="0" applyNumberFormat="1" applyFont="1" applyBorder="1" applyAlignment="1">
      <alignment horizontal="right" vertical="center" indent="1"/>
    </xf>
    <xf numFmtId="176" fontId="9" fillId="0" borderId="83" xfId="0" applyNumberFormat="1" applyFont="1" applyBorder="1" applyAlignment="1">
      <alignment horizontal="right" vertical="center" indent="1"/>
    </xf>
    <xf numFmtId="177" fontId="44" fillId="0" borderId="87" xfId="0" applyNumberFormat="1" applyFont="1" applyBorder="1" applyAlignment="1">
      <alignment horizontal="right" vertical="center" shrinkToFit="1"/>
    </xf>
    <xf numFmtId="0" fontId="45" fillId="0" borderId="69" xfId="0" applyFont="1" applyBorder="1" applyAlignment="1">
      <alignment horizontal="right" vertical="center" shrinkToFit="1"/>
    </xf>
    <xf numFmtId="0" fontId="45" fillId="0" borderId="70" xfId="0" applyFont="1" applyBorder="1" applyAlignment="1">
      <alignment horizontal="right" vertical="center" shrinkToFit="1"/>
    </xf>
    <xf numFmtId="176" fontId="9" fillId="0" borderId="71" xfId="0" applyNumberFormat="1" applyFont="1" applyBorder="1" applyAlignment="1">
      <alignment horizontal="right" vertical="center"/>
    </xf>
    <xf numFmtId="0" fontId="0" fillId="0" borderId="71" xfId="0" applyBorder="1" applyAlignment="1">
      <alignment vertical="center"/>
    </xf>
    <xf numFmtId="177" fontId="9" fillId="0" borderId="71" xfId="0" applyNumberFormat="1" applyFont="1" applyBorder="1" applyAlignment="1">
      <alignment horizontal="right" vertical="center"/>
    </xf>
    <xf numFmtId="177" fontId="10" fillId="0" borderId="71" xfId="0" applyNumberFormat="1" applyFont="1" applyBorder="1" applyAlignment="1">
      <alignment horizontal="right" vertical="center"/>
    </xf>
    <xf numFmtId="49" fontId="44" fillId="0" borderId="72" xfId="0" applyNumberFormat="1" applyFont="1" applyBorder="1" applyAlignment="1">
      <alignment horizontal="center" vertical="center"/>
    </xf>
    <xf numFmtId="0" fontId="45" fillId="0" borderId="72" xfId="0" applyFont="1" applyBorder="1" applyAlignment="1">
      <alignment vertical="center"/>
    </xf>
    <xf numFmtId="177" fontId="44" fillId="0" borderId="73" xfId="0" applyNumberFormat="1" applyFont="1" applyBorder="1" applyAlignment="1">
      <alignment horizontal="right" vertical="center" shrinkToFit="1"/>
    </xf>
    <xf numFmtId="0" fontId="45" fillId="0" borderId="73" xfId="0" applyFont="1" applyBorder="1" applyAlignment="1">
      <alignment horizontal="right" vertical="center" shrinkToFit="1"/>
    </xf>
    <xf numFmtId="0" fontId="45" fillId="0" borderId="74" xfId="0" applyFont="1" applyBorder="1" applyAlignment="1">
      <alignment horizontal="right" vertical="center" shrinkToFit="1"/>
    </xf>
    <xf numFmtId="177" fontId="9" fillId="0" borderId="53" xfId="0" applyNumberFormat="1" applyFont="1" applyBorder="1" applyAlignment="1">
      <alignment horizontal="right" vertical="center" indent="1"/>
    </xf>
    <xf numFmtId="177" fontId="10" fillId="0" borderId="53" xfId="0" applyNumberFormat="1" applyFont="1" applyBorder="1" applyAlignment="1">
      <alignment horizontal="right" vertical="center" indent="1"/>
    </xf>
    <xf numFmtId="0" fontId="0" fillId="0" borderId="53" xfId="0" applyBorder="1" applyAlignment="1">
      <alignment horizontal="right" vertical="center" indent="1"/>
    </xf>
    <xf numFmtId="0" fontId="0" fillId="0" borderId="4" xfId="0" applyBorder="1" applyAlignment="1">
      <alignment horizontal="center" vertical="center"/>
    </xf>
    <xf numFmtId="0" fontId="0" fillId="0" borderId="6" xfId="0" applyBorder="1" applyAlignment="1">
      <alignment horizontal="center" vertical="center"/>
    </xf>
    <xf numFmtId="0" fontId="0" fillId="0" borderId="0" xfId="0" applyAlignment="1">
      <alignment horizontal="center" vertical="center"/>
    </xf>
    <xf numFmtId="0" fontId="2" fillId="0" borderId="0"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2" xfId="0" applyBorder="1" applyAlignment="1"/>
    <xf numFmtId="0" fontId="0" fillId="0" borderId="3" xfId="0" applyBorder="1" applyAlignment="1"/>
    <xf numFmtId="49" fontId="44" fillId="0" borderId="75" xfId="0" applyNumberFormat="1" applyFont="1" applyBorder="1" applyAlignment="1">
      <alignment horizontal="center" vertical="center"/>
    </xf>
    <xf numFmtId="0" fontId="45" fillId="0" borderId="75" xfId="0" applyFont="1" applyBorder="1" applyAlignment="1">
      <alignment vertical="center"/>
    </xf>
    <xf numFmtId="0" fontId="45" fillId="0" borderId="76" xfId="0" applyFont="1" applyBorder="1" applyAlignment="1">
      <alignment vertical="center"/>
    </xf>
    <xf numFmtId="177" fontId="9" fillId="0" borderId="71" xfId="0" applyNumberFormat="1" applyFont="1" applyBorder="1" applyAlignment="1">
      <alignment horizontal="right" vertical="center" indent="1"/>
    </xf>
    <xf numFmtId="177" fontId="10" fillId="0" borderId="71" xfId="0" applyNumberFormat="1" applyFont="1" applyBorder="1" applyAlignment="1">
      <alignment horizontal="right" vertical="center" indent="1"/>
    </xf>
    <xf numFmtId="0" fontId="0" fillId="0" borderId="71" xfId="0" applyBorder="1" applyAlignment="1">
      <alignment horizontal="right" vertical="center"/>
    </xf>
    <xf numFmtId="0" fontId="2" fillId="0" borderId="2" xfId="0" applyFont="1" applyBorder="1" applyAlignment="1">
      <alignment horizontal="center" vertical="center"/>
    </xf>
    <xf numFmtId="0" fontId="0" fillId="0" borderId="3" xfId="0" applyBorder="1" applyAlignment="1">
      <alignment vertical="center"/>
    </xf>
    <xf numFmtId="176" fontId="9" fillId="0" borderId="53" xfId="0" applyNumberFormat="1" applyFont="1" applyBorder="1" applyAlignment="1">
      <alignment horizontal="right" vertical="center" indent="1"/>
    </xf>
    <xf numFmtId="0" fontId="2" fillId="0" borderId="52" xfId="0" applyFont="1" applyBorder="1" applyAlignment="1">
      <alignment horizontal="center" vertical="center"/>
    </xf>
    <xf numFmtId="0" fontId="0" fillId="0" borderId="52" xfId="0" applyBorder="1" applyAlignment="1">
      <alignment vertical="center"/>
    </xf>
    <xf numFmtId="0" fontId="2" fillId="0" borderId="4" xfId="0" applyFont="1" applyBorder="1" applyAlignment="1">
      <alignment horizontal="distributed" vertical="center"/>
    </xf>
    <xf numFmtId="0" fontId="0" fillId="0" borderId="4" xfId="0" applyBorder="1" applyAlignment="1">
      <alignment horizontal="distributed"/>
    </xf>
    <xf numFmtId="0" fontId="0" fillId="0" borderId="0" xfId="0" applyBorder="1" applyAlignment="1">
      <alignment horizontal="distributed"/>
    </xf>
    <xf numFmtId="0" fontId="0" fillId="0" borderId="5" xfId="0" applyBorder="1" applyAlignment="1">
      <alignment horizontal="center" vertical="center"/>
    </xf>
    <xf numFmtId="0" fontId="45" fillId="0" borderId="77" xfId="0" applyFont="1" applyBorder="1" applyAlignment="1">
      <alignment vertical="center"/>
    </xf>
    <xf numFmtId="0" fontId="2" fillId="0" borderId="16" xfId="0" applyFont="1" applyBorder="1" applyAlignment="1">
      <alignment horizontal="center" vertical="center" textRotation="255"/>
    </xf>
    <xf numFmtId="0" fontId="0" fillId="0" borderId="5" xfId="0" applyBorder="1" applyAlignment="1"/>
    <xf numFmtId="0" fontId="0" fillId="0" borderId="6" xfId="0" applyBorder="1" applyAlignment="1"/>
    <xf numFmtId="0" fontId="0" fillId="0" borderId="7" xfId="0" applyBorder="1" applyAlignment="1"/>
    <xf numFmtId="0" fontId="0" fillId="0" borderId="10" xfId="0" applyBorder="1" applyAlignment="1"/>
    <xf numFmtId="0" fontId="0" fillId="0" borderId="9" xfId="0" applyBorder="1" applyAlignment="1"/>
    <xf numFmtId="176" fontId="9" fillId="0" borderId="56" xfId="0" applyNumberFormat="1" applyFont="1" applyBorder="1" applyAlignment="1">
      <alignment horizontal="right" vertical="center"/>
    </xf>
    <xf numFmtId="0" fontId="0" fillId="0" borderId="56" xfId="0" applyBorder="1" applyAlignment="1">
      <alignment vertical="center"/>
    </xf>
    <xf numFmtId="177" fontId="9" fillId="0" borderId="56" xfId="0" applyNumberFormat="1" applyFont="1" applyBorder="1" applyAlignment="1">
      <alignment horizontal="right" vertical="center"/>
    </xf>
    <xf numFmtId="0" fontId="0" fillId="0" borderId="56" xfId="0" applyBorder="1" applyAlignment="1">
      <alignment horizontal="right" vertical="center"/>
    </xf>
    <xf numFmtId="0" fontId="2" fillId="0" borderId="1" xfId="0" applyFont="1" applyBorder="1" applyAlignment="1">
      <alignment horizontal="distributed" vertical="center"/>
    </xf>
    <xf numFmtId="0" fontId="2" fillId="0" borderId="16" xfId="0" applyFont="1" applyBorder="1" applyAlignment="1">
      <alignment horizontal="distributed" vertical="center"/>
    </xf>
    <xf numFmtId="0" fontId="0" fillId="0" borderId="4" xfId="0" applyBorder="1" applyAlignment="1">
      <alignment vertical="center"/>
    </xf>
    <xf numFmtId="0" fontId="0" fillId="0" borderId="6" xfId="0" applyBorder="1" applyAlignment="1">
      <alignment vertical="center"/>
    </xf>
    <xf numFmtId="0" fontId="0" fillId="0" borderId="0" xfId="0" applyBorder="1" applyAlignment="1">
      <alignment vertical="center"/>
    </xf>
    <xf numFmtId="0" fontId="0" fillId="0" borderId="10" xfId="0" applyBorder="1" applyAlignment="1">
      <alignment vertical="center"/>
    </xf>
    <xf numFmtId="0" fontId="0" fillId="0" borderId="8" xfId="0" applyBorder="1" applyAlignment="1">
      <alignment vertical="center"/>
    </xf>
    <xf numFmtId="0" fontId="0" fillId="0" borderId="10" xfId="0" applyBorder="1" applyAlignment="1">
      <alignment horizontal="distributed"/>
    </xf>
    <xf numFmtId="0" fontId="0" fillId="0" borderId="8" xfId="0" applyBorder="1" applyAlignment="1">
      <alignment horizontal="distributed"/>
    </xf>
    <xf numFmtId="0" fontId="2" fillId="0" borderId="6" xfId="0" applyFont="1" applyBorder="1" applyAlignment="1">
      <alignment horizontal="distributed" vertical="center"/>
    </xf>
    <xf numFmtId="177" fontId="21" fillId="0" borderId="84" xfId="0" applyNumberFormat="1" applyFont="1" applyBorder="1" applyAlignment="1">
      <alignment horizontal="right" vertical="center"/>
    </xf>
    <xf numFmtId="0" fontId="0" fillId="0" borderId="85" xfId="0" applyBorder="1" applyAlignment="1">
      <alignment horizontal="right" vertical="center"/>
    </xf>
    <xf numFmtId="177" fontId="44" fillId="0" borderId="86" xfId="0" applyNumberFormat="1" applyFont="1" applyBorder="1" applyAlignment="1">
      <alignment horizontal="right" vertical="center" shrinkToFit="1"/>
    </xf>
    <xf numFmtId="177" fontId="21" fillId="0" borderId="77" xfId="0" applyNumberFormat="1" applyFont="1" applyBorder="1" applyAlignment="1">
      <alignment horizontal="right" vertical="center"/>
    </xf>
    <xf numFmtId="0" fontId="0" fillId="0" borderId="88" xfId="0" applyBorder="1" applyAlignment="1">
      <alignment horizontal="right" vertical="center"/>
    </xf>
    <xf numFmtId="0" fontId="44" fillId="0" borderId="1" xfId="0" applyFont="1" applyBorder="1" applyAlignment="1">
      <alignment horizontal="center" vertical="center"/>
    </xf>
    <xf numFmtId="0" fontId="45" fillId="0" borderId="4" xfId="0" applyFont="1" applyBorder="1" applyAlignment="1">
      <alignment vertical="center"/>
    </xf>
    <xf numFmtId="0" fontId="45" fillId="0" borderId="5" xfId="0" applyFont="1" applyBorder="1" applyAlignment="1">
      <alignment vertical="center"/>
    </xf>
    <xf numFmtId="181" fontId="41" fillId="0" borderId="29" xfId="0" applyNumberFormat="1" applyFont="1" applyBorder="1" applyAlignment="1">
      <alignment vertical="center" shrinkToFit="1"/>
    </xf>
    <xf numFmtId="181" fontId="54" fillId="0" borderId="29" xfId="0" applyNumberFormat="1" applyFont="1" applyBorder="1" applyAlignment="1">
      <alignment vertical="center" shrinkToFit="1"/>
    </xf>
    <xf numFmtId="0" fontId="44" fillId="0" borderId="2" xfId="0" applyFont="1" applyBorder="1" applyAlignment="1">
      <alignment horizontal="center" vertical="center"/>
    </xf>
    <xf numFmtId="0" fontId="45" fillId="0" borderId="3" xfId="0" applyFont="1" applyBorder="1" applyAlignment="1">
      <alignment vertical="center"/>
    </xf>
    <xf numFmtId="0" fontId="44" fillId="0" borderId="2" xfId="0" applyFont="1" applyBorder="1" applyAlignment="1">
      <alignment horizontal="distributed" vertical="center"/>
    </xf>
    <xf numFmtId="0" fontId="45" fillId="0" borderId="2" xfId="0" applyFont="1" applyBorder="1" applyAlignment="1">
      <alignment horizontal="distributed" vertical="center"/>
    </xf>
    <xf numFmtId="0" fontId="45" fillId="0" borderId="17" xfId="0" applyFont="1" applyBorder="1" applyAlignment="1">
      <alignment horizontal="center" vertical="center" textRotation="255"/>
    </xf>
    <xf numFmtId="0" fontId="45" fillId="0" borderId="68" xfId="0" applyFont="1" applyBorder="1" applyAlignment="1">
      <alignment horizontal="center" vertical="center" textRotation="255"/>
    </xf>
    <xf numFmtId="0" fontId="45" fillId="0" borderId="2" xfId="0" applyFont="1" applyBorder="1" applyAlignment="1"/>
    <xf numFmtId="0" fontId="44" fillId="0" borderId="132" xfId="0" applyFont="1" applyBorder="1" applyAlignment="1">
      <alignment vertical="center"/>
    </xf>
    <xf numFmtId="0" fontId="44" fillId="0" borderId="130" xfId="0" applyFont="1" applyBorder="1" applyAlignment="1">
      <alignment vertical="center"/>
    </xf>
    <xf numFmtId="0" fontId="0" fillId="0" borderId="131" xfId="0" applyBorder="1" applyAlignment="1">
      <alignment vertical="center"/>
    </xf>
    <xf numFmtId="0" fontId="0" fillId="0" borderId="130" xfId="0" applyBorder="1" applyAlignment="1"/>
    <xf numFmtId="0" fontId="0" fillId="0" borderId="131" xfId="0" applyBorder="1" applyAlignment="1"/>
    <xf numFmtId="0" fontId="44" fillId="0" borderId="93" xfId="0" applyFont="1" applyBorder="1" applyAlignment="1">
      <alignment horizontal="center" vertical="center"/>
    </xf>
    <xf numFmtId="0" fontId="2" fillId="0" borderId="14" xfId="0" applyFont="1" applyBorder="1" applyAlignment="1">
      <alignment vertical="center" shrinkToFit="1"/>
    </xf>
    <xf numFmtId="0" fontId="0" fillId="0" borderId="57" xfId="0" applyBorder="1" applyAlignment="1">
      <alignment vertical="center" shrinkToFit="1"/>
    </xf>
    <xf numFmtId="0" fontId="2" fillId="0" borderId="1" xfId="0" applyFont="1" applyBorder="1" applyAlignment="1">
      <alignment vertical="center" shrinkToFit="1"/>
    </xf>
    <xf numFmtId="0" fontId="0" fillId="0" borderId="3" xfId="0" applyBorder="1" applyAlignment="1">
      <alignment vertical="center" shrinkToFit="1"/>
    </xf>
    <xf numFmtId="0" fontId="6" fillId="0" borderId="0" xfId="0" applyFont="1" applyAlignment="1">
      <alignment vertical="center"/>
    </xf>
    <xf numFmtId="0" fontId="5" fillId="0" borderId="16"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95" xfId="0" applyFont="1" applyBorder="1" applyAlignment="1">
      <alignment horizontal="center" vertical="center" wrapText="1"/>
    </xf>
    <xf numFmtId="0" fontId="19" fillId="0" borderId="20" xfId="0" applyFont="1" applyBorder="1" applyAlignment="1">
      <alignment horizontal="center" vertical="center" wrapText="1"/>
    </xf>
    <xf numFmtId="0" fontId="5" fillId="0" borderId="18" xfId="0" applyFont="1" applyBorder="1" applyAlignment="1">
      <alignment horizontal="center" vertical="center" wrapText="1"/>
    </xf>
    <xf numFmtId="0" fontId="19" fillId="0" borderId="17" xfId="0" applyFont="1" applyBorder="1" applyAlignment="1">
      <alignment horizontal="center" vertical="center"/>
    </xf>
    <xf numFmtId="0" fontId="19" fillId="0" borderId="68" xfId="0" applyFont="1" applyBorder="1" applyAlignment="1">
      <alignment horizontal="center" vertical="center"/>
    </xf>
    <xf numFmtId="0" fontId="5" fillId="0" borderId="18" xfId="0" applyFont="1" applyBorder="1" applyAlignment="1">
      <alignment horizontal="center" vertical="center" shrinkToFit="1"/>
    </xf>
    <xf numFmtId="0" fontId="19" fillId="0" borderId="17" xfId="0" applyFont="1" applyBorder="1" applyAlignment="1">
      <alignment horizontal="center" vertical="center" shrinkToFit="1"/>
    </xf>
    <xf numFmtId="0" fontId="19" fillId="0" borderId="68" xfId="0" applyFont="1" applyBorder="1" applyAlignment="1">
      <alignment horizontal="center" vertical="center" shrinkToFit="1"/>
    </xf>
    <xf numFmtId="0" fontId="44" fillId="0" borderId="14" xfId="0" applyFont="1" applyBorder="1" applyAlignment="1">
      <alignment horizontal="center" vertical="center"/>
    </xf>
    <xf numFmtId="0" fontId="44" fillId="0" borderId="99" xfId="0" applyFont="1" applyBorder="1" applyAlignment="1">
      <alignment horizontal="center" vertical="center"/>
    </xf>
    <xf numFmtId="0" fontId="45" fillId="0" borderId="130" xfId="0" applyFont="1" applyBorder="1" applyAlignment="1"/>
    <xf numFmtId="0" fontId="2" fillId="0" borderId="96" xfId="0" applyFont="1" applyBorder="1" applyAlignment="1">
      <alignment horizontal="center" vertical="center" textRotation="255"/>
    </xf>
    <xf numFmtId="0" fontId="2" fillId="0" borderId="17" xfId="0" applyFont="1" applyBorder="1" applyAlignment="1">
      <alignment horizontal="center" vertical="center" textRotation="255"/>
    </xf>
    <xf numFmtId="0" fontId="2" fillId="0" borderId="24" xfId="0" applyFont="1" applyBorder="1" applyAlignment="1">
      <alignment horizontal="center" vertical="center" textRotation="255"/>
    </xf>
    <xf numFmtId="0" fontId="0" fillId="0" borderId="17" xfId="0" applyBorder="1" applyAlignment="1">
      <alignment vertical="center" textRotation="255"/>
    </xf>
    <xf numFmtId="0" fontId="0" fillId="0" borderId="24" xfId="0" applyBorder="1" applyAlignment="1">
      <alignment vertical="center" textRotation="255"/>
    </xf>
    <xf numFmtId="0" fontId="5" fillId="0" borderId="16"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95" xfId="0" applyFont="1" applyBorder="1" applyAlignment="1">
      <alignment horizontal="center" vertical="center" shrinkToFit="1"/>
    </xf>
    <xf numFmtId="0" fontId="5" fillId="0" borderId="18" xfId="0" applyFont="1" applyBorder="1" applyAlignment="1">
      <alignment horizontal="center" vertical="center" textRotation="255"/>
    </xf>
    <xf numFmtId="0" fontId="19" fillId="0" borderId="17" xfId="0" applyFont="1" applyBorder="1" applyAlignment="1">
      <alignment horizontal="center" vertical="center" textRotation="255"/>
    </xf>
    <xf numFmtId="0" fontId="19" fillId="0" borderId="68" xfId="0" applyFont="1" applyBorder="1" applyAlignment="1">
      <alignment horizontal="center" vertical="center" textRotation="255"/>
    </xf>
    <xf numFmtId="0" fontId="5" fillId="0" borderId="16" xfId="0" applyFont="1" applyBorder="1" applyAlignment="1">
      <alignment horizontal="center" vertical="center"/>
    </xf>
    <xf numFmtId="0" fontId="5" fillId="0" borderId="6" xfId="0" applyFont="1" applyBorder="1" applyAlignment="1">
      <alignment horizontal="center" vertical="center"/>
    </xf>
    <xf numFmtId="0" fontId="5" fillId="0" borderId="95" xfId="0" applyFont="1" applyBorder="1" applyAlignment="1">
      <alignment horizontal="center" vertical="center"/>
    </xf>
    <xf numFmtId="0" fontId="44" fillId="0" borderId="1" xfId="0" applyFont="1" applyBorder="1" applyAlignment="1">
      <alignment vertical="center"/>
    </xf>
    <xf numFmtId="179" fontId="2" fillId="0" borderId="1" xfId="0" applyNumberFormat="1" applyFont="1" applyBorder="1" applyAlignment="1">
      <alignment vertical="center" shrinkToFit="1"/>
    </xf>
    <xf numFmtId="179" fontId="2" fillId="0" borderId="14" xfId="0" applyNumberFormat="1" applyFont="1" applyBorder="1" applyAlignment="1">
      <alignment vertical="center" shrinkToFit="1"/>
    </xf>
    <xf numFmtId="0" fontId="29" fillId="0" borderId="1" xfId="0" applyFont="1" applyBorder="1" applyAlignment="1">
      <alignment vertical="center"/>
    </xf>
    <xf numFmtId="0" fontId="43" fillId="0" borderId="16" xfId="0" applyFont="1" applyBorder="1" applyAlignment="1">
      <alignment horizontal="center" vertical="center"/>
    </xf>
    <xf numFmtId="0" fontId="43" fillId="0" borderId="6" xfId="0" applyFont="1" applyBorder="1" applyAlignment="1">
      <alignment horizontal="center" vertical="center"/>
    </xf>
    <xf numFmtId="0" fontId="43" fillId="0" borderId="95" xfId="0" applyFont="1" applyBorder="1" applyAlignment="1">
      <alignment horizontal="center" vertical="center"/>
    </xf>
    <xf numFmtId="0" fontId="43" fillId="0" borderId="16" xfId="0" applyFont="1" applyBorder="1" applyAlignment="1">
      <alignment horizontal="center" vertical="center" shrinkToFit="1"/>
    </xf>
    <xf numFmtId="0" fontId="43" fillId="0" borderId="6" xfId="0" applyFont="1" applyBorder="1" applyAlignment="1">
      <alignment horizontal="center" vertical="center" shrinkToFit="1"/>
    </xf>
    <xf numFmtId="0" fontId="43" fillId="0" borderId="95" xfId="0" applyFont="1" applyBorder="1" applyAlignment="1">
      <alignment horizontal="center" vertical="center" shrinkToFit="1"/>
    </xf>
    <xf numFmtId="0" fontId="44" fillId="0" borderId="52" xfId="0" applyFont="1" applyBorder="1" applyAlignment="1">
      <alignment horizontal="center" vertical="center"/>
    </xf>
    <xf numFmtId="0" fontId="17" fillId="0" borderId="25" xfId="0" applyFont="1" applyFill="1" applyBorder="1" applyAlignment="1">
      <alignment vertical="center" shrinkToFit="1"/>
    </xf>
    <xf numFmtId="0" fontId="27" fillId="0" borderId="25" xfId="0" applyFont="1" applyBorder="1" applyAlignment="1">
      <alignment vertical="center" shrinkToFit="1"/>
    </xf>
    <xf numFmtId="0" fontId="17" fillId="0" borderId="26" xfId="0" applyFont="1" applyFill="1" applyBorder="1" applyAlignment="1">
      <alignment vertical="center" shrinkToFit="1"/>
    </xf>
    <xf numFmtId="0" fontId="27" fillId="0" borderId="26" xfId="0" applyFont="1" applyBorder="1" applyAlignment="1">
      <alignment vertical="center" shrinkToFit="1"/>
    </xf>
    <xf numFmtId="0" fontId="28" fillId="0" borderId="32" xfId="0" applyFont="1" applyFill="1" applyBorder="1" applyAlignment="1">
      <alignment vertical="center" shrinkToFit="1"/>
    </xf>
    <xf numFmtId="0" fontId="27" fillId="0" borderId="32" xfId="0" applyFont="1" applyBorder="1" applyAlignment="1">
      <alignment vertical="center" shrinkToFit="1"/>
    </xf>
    <xf numFmtId="0" fontId="28" fillId="0" borderId="34" xfId="0" applyFont="1" applyFill="1" applyBorder="1" applyAlignment="1">
      <alignment vertical="center" shrinkToFit="1"/>
    </xf>
    <xf numFmtId="0" fontId="27" fillId="0" borderId="34" xfId="0" applyFont="1" applyBorder="1" applyAlignment="1">
      <alignment vertical="center" shrinkToFit="1"/>
    </xf>
    <xf numFmtId="0" fontId="17" fillId="0" borderId="26" xfId="0" applyFont="1" applyFill="1" applyBorder="1" applyAlignment="1">
      <alignment vertical="center" textRotation="255" shrinkToFit="1"/>
    </xf>
    <xf numFmtId="0" fontId="28" fillId="0" borderId="32" xfId="0" applyFont="1" applyFill="1" applyBorder="1" applyAlignment="1">
      <alignment vertical="center" textRotation="255" shrinkToFit="1"/>
    </xf>
    <xf numFmtId="0" fontId="27" fillId="0" borderId="32" xfId="0" applyFont="1" applyBorder="1" applyAlignment="1">
      <alignment vertical="center" textRotation="255" shrinkToFit="1"/>
    </xf>
    <xf numFmtId="0" fontId="27" fillId="0" borderId="34" xfId="0" applyFont="1" applyBorder="1" applyAlignment="1">
      <alignment vertical="center" textRotation="255" shrinkToFit="1"/>
    </xf>
    <xf numFmtId="0" fontId="17" fillId="0" borderId="43" xfId="0" applyFont="1" applyFill="1" applyBorder="1" applyAlignment="1">
      <alignment vertical="center" shrinkToFit="1"/>
    </xf>
    <xf numFmtId="0" fontId="17" fillId="0" borderId="32" xfId="0" applyFont="1" applyFill="1" applyBorder="1" applyAlignment="1">
      <alignment vertical="center" shrinkToFit="1"/>
    </xf>
    <xf numFmtId="0" fontId="17" fillId="0" borderId="22" xfId="0" applyFont="1" applyFill="1" applyBorder="1" applyAlignment="1">
      <alignment vertical="center" shrinkToFit="1"/>
    </xf>
    <xf numFmtId="0" fontId="17" fillId="0" borderId="16" xfId="0" applyFont="1" applyBorder="1" applyAlignment="1">
      <alignment vertical="center" wrapText="1"/>
    </xf>
    <xf numFmtId="0" fontId="27" fillId="0" borderId="4" xfId="0" applyFont="1" applyBorder="1" applyAlignment="1">
      <alignment vertical="center"/>
    </xf>
    <xf numFmtId="0" fontId="27" fillId="0" borderId="6" xfId="0" applyFont="1" applyBorder="1" applyAlignment="1">
      <alignment vertical="center"/>
    </xf>
    <xf numFmtId="0" fontId="27" fillId="0" borderId="0" xfId="0" applyFont="1" applyBorder="1" applyAlignment="1">
      <alignment vertical="center"/>
    </xf>
    <xf numFmtId="0" fontId="27" fillId="0" borderId="10" xfId="0" applyFont="1" applyBorder="1" applyAlignment="1">
      <alignment vertical="center"/>
    </xf>
    <xf numFmtId="0" fontId="27" fillId="0" borderId="8" xfId="0" applyFont="1" applyBorder="1" applyAlignment="1">
      <alignment vertical="center"/>
    </xf>
    <xf numFmtId="0" fontId="27" fillId="0" borderId="26" xfId="0" applyFont="1" applyBorder="1" applyAlignment="1"/>
    <xf numFmtId="0" fontId="27" fillId="0" borderId="32" xfId="0" applyFont="1" applyBorder="1" applyAlignment="1"/>
    <xf numFmtId="0" fontId="27" fillId="0" borderId="34" xfId="0" applyFont="1" applyBorder="1" applyAlignment="1"/>
    <xf numFmtId="0" fontId="17" fillId="0" borderId="100" xfId="0" applyFont="1" applyBorder="1" applyAlignment="1">
      <alignment vertical="center" textRotation="255"/>
    </xf>
    <xf numFmtId="0" fontId="0" fillId="0" borderId="60" xfId="0" applyBorder="1" applyAlignment="1"/>
    <xf numFmtId="0" fontId="0" fillId="0" borderId="111" xfId="0" applyBorder="1" applyAlignment="1"/>
    <xf numFmtId="0" fontId="17" fillId="0" borderId="18" xfId="0" applyFont="1" applyBorder="1" applyAlignment="1">
      <alignment horizontal="center" vertical="center"/>
    </xf>
    <xf numFmtId="0" fontId="27" fillId="0" borderId="24" xfId="0" applyFont="1" applyBorder="1" applyAlignment="1">
      <alignment horizontal="center" vertical="center"/>
    </xf>
    <xf numFmtId="0" fontId="17" fillId="0" borderId="24" xfId="0" applyFont="1" applyBorder="1" applyAlignment="1">
      <alignment horizontal="center" vertical="center"/>
    </xf>
    <xf numFmtId="0" fontId="17" fillId="0" borderId="16" xfId="0" applyFont="1" applyBorder="1" applyAlignment="1">
      <alignment vertical="center" textRotation="255"/>
    </xf>
    <xf numFmtId="0" fontId="27" fillId="0" borderId="6" xfId="0" applyFont="1" applyBorder="1" applyAlignment="1">
      <alignment vertical="center" textRotation="255"/>
    </xf>
    <xf numFmtId="0" fontId="17" fillId="0" borderId="26" xfId="0" applyFont="1" applyBorder="1" applyAlignment="1">
      <alignment vertical="center" textRotation="255"/>
    </xf>
    <xf numFmtId="0" fontId="17" fillId="0" borderId="32" xfId="0" applyFont="1" applyBorder="1" applyAlignment="1">
      <alignment vertical="center" textRotation="255"/>
    </xf>
    <xf numFmtId="0" fontId="17" fillId="0" borderId="34" xfId="0" applyFont="1" applyBorder="1" applyAlignment="1">
      <alignment vertical="center" textRotation="255"/>
    </xf>
    <xf numFmtId="0" fontId="17" fillId="0" borderId="34" xfId="0" applyFont="1" applyBorder="1" applyAlignment="1">
      <alignment vertical="center" shrinkToFit="1"/>
    </xf>
    <xf numFmtId="0" fontId="17" fillId="0" borderId="32" xfId="0" applyFont="1" applyBorder="1" applyAlignment="1">
      <alignment vertical="center"/>
    </xf>
    <xf numFmtId="0" fontId="17" fillId="0" borderId="29" xfId="0" applyFont="1" applyFill="1" applyBorder="1" applyAlignment="1">
      <alignment vertical="center" shrinkToFit="1"/>
    </xf>
    <xf numFmtId="0" fontId="27" fillId="0" borderId="32" xfId="0" applyFont="1" applyBorder="1" applyAlignment="1">
      <alignment vertical="center" textRotation="255"/>
    </xf>
    <xf numFmtId="0" fontId="27" fillId="0" borderId="34" xfId="0" applyFont="1" applyBorder="1" applyAlignment="1">
      <alignment vertical="center" textRotation="255"/>
    </xf>
    <xf numFmtId="0" fontId="17" fillId="0" borderId="26" xfId="0" applyFont="1" applyBorder="1" applyAlignment="1">
      <alignment vertical="center"/>
    </xf>
    <xf numFmtId="0" fontId="17" fillId="0" borderId="34" xfId="0" applyFont="1" applyBorder="1" applyAlignment="1">
      <alignment vertical="center"/>
    </xf>
    <xf numFmtId="0" fontId="17" fillId="0" borderId="16" xfId="0" applyFont="1" applyBorder="1" applyAlignment="1">
      <alignment horizontal="center" vertical="center"/>
    </xf>
    <xf numFmtId="0" fontId="17" fillId="0" borderId="4" xfId="0" applyFont="1" applyBorder="1" applyAlignment="1">
      <alignment horizontal="center" vertical="center"/>
    </xf>
    <xf numFmtId="0" fontId="27" fillId="0" borderId="107" xfId="0" applyFont="1" applyBorder="1" applyAlignment="1">
      <alignment horizontal="center"/>
    </xf>
    <xf numFmtId="0" fontId="27" fillId="0" borderId="10" xfId="0" applyFont="1" applyBorder="1" applyAlignment="1">
      <alignment horizontal="center"/>
    </xf>
    <xf numFmtId="0" fontId="27" fillId="0" borderId="8" xfId="0" applyFont="1" applyBorder="1" applyAlignment="1">
      <alignment horizontal="center"/>
    </xf>
    <xf numFmtId="0" fontId="27" fillId="0" borderId="108" xfId="0" applyFont="1" applyBorder="1" applyAlignment="1">
      <alignment horizontal="center"/>
    </xf>
    <xf numFmtId="0" fontId="17" fillId="0" borderId="44" xfId="0" applyFont="1" applyBorder="1" applyAlignment="1">
      <alignment horizontal="center" vertical="center"/>
    </xf>
    <xf numFmtId="0" fontId="28" fillId="0" borderId="46" xfId="0" applyFont="1" applyBorder="1" applyAlignment="1">
      <alignment vertical="center"/>
    </xf>
    <xf numFmtId="0" fontId="0" fillId="0" borderId="34" xfId="0" applyBorder="1" applyAlignment="1">
      <alignment vertical="center"/>
    </xf>
    <xf numFmtId="0" fontId="28" fillId="0" borderId="34" xfId="0" applyFont="1" applyFill="1" applyBorder="1" applyAlignment="1"/>
    <xf numFmtId="0" fontId="17" fillId="0" borderId="6" xfId="0" applyFont="1" applyBorder="1" applyAlignment="1">
      <alignment vertical="center" wrapText="1"/>
    </xf>
    <xf numFmtId="0" fontId="17" fillId="0" borderId="139" xfId="0" applyFont="1" applyFill="1" applyBorder="1" applyAlignment="1">
      <alignment vertical="center" shrinkToFit="1"/>
    </xf>
    <xf numFmtId="0" fontId="6" fillId="0" borderId="40" xfId="0" applyFont="1" applyBorder="1" applyAlignment="1">
      <alignment horizontal="left" vertical="center" textRotation="255"/>
    </xf>
    <xf numFmtId="0" fontId="6" fillId="0" borderId="32" xfId="0" applyFont="1" applyBorder="1" applyAlignment="1">
      <alignment horizontal="left" vertical="center" textRotation="255"/>
    </xf>
    <xf numFmtId="0" fontId="6" fillId="0" borderId="36" xfId="0" applyFont="1" applyBorder="1" applyAlignment="1">
      <alignment horizontal="left" vertical="center" textRotation="255"/>
    </xf>
    <xf numFmtId="0" fontId="15" fillId="0" borderId="0" xfId="0" applyFont="1" applyAlignment="1">
      <alignment horizontal="center" vertical="center"/>
    </xf>
    <xf numFmtId="0" fontId="41" fillId="0" borderId="0" xfId="0" applyFont="1" applyAlignment="1">
      <alignment vertical="center"/>
    </xf>
  </cellXfs>
  <cellStyles count="1">
    <cellStyle name="標準" xfId="0" builtinId="0"/>
  </cellStyles>
  <dxfs count="0"/>
  <tableStyles count="0" defaultTableStyle="TableStyleMedium9" defaultPivotStyle="PivotStyleLight16"/>
  <colors>
    <mruColors>
      <color rgb="FF0000FF"/>
      <color rgb="FFFFFFCC"/>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24</xdr:col>
      <xdr:colOff>0</xdr:colOff>
      <xdr:row>32</xdr:row>
      <xdr:rowOff>0</xdr:rowOff>
    </xdr:from>
    <xdr:to>
      <xdr:col>26</xdr:col>
      <xdr:colOff>0</xdr:colOff>
      <xdr:row>33</xdr:row>
      <xdr:rowOff>0</xdr:rowOff>
    </xdr:to>
    <xdr:sp macro="" textlink="">
      <xdr:nvSpPr>
        <xdr:cNvPr id="1242" name="Line 7"/>
        <xdr:cNvSpPr>
          <a:spLocks noChangeShapeType="1"/>
        </xdr:cNvSpPr>
      </xdr:nvSpPr>
      <xdr:spPr bwMode="auto">
        <a:xfrm flipV="1">
          <a:off x="5219700" y="6781800"/>
          <a:ext cx="514350" cy="228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180975</xdr:colOff>
      <xdr:row>15</xdr:row>
      <xdr:rowOff>133350</xdr:rowOff>
    </xdr:from>
    <xdr:to>
      <xdr:col>30</xdr:col>
      <xdr:colOff>180975</xdr:colOff>
      <xdr:row>28</xdr:row>
      <xdr:rowOff>123825</xdr:rowOff>
    </xdr:to>
    <xdr:sp macro="" textlink="">
      <xdr:nvSpPr>
        <xdr:cNvPr id="1243" name="Line 31"/>
        <xdr:cNvSpPr>
          <a:spLocks noChangeShapeType="1"/>
        </xdr:cNvSpPr>
      </xdr:nvSpPr>
      <xdr:spPr bwMode="auto">
        <a:xfrm>
          <a:off x="6915150" y="2714625"/>
          <a:ext cx="0" cy="3314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114300</xdr:colOff>
      <xdr:row>28</xdr:row>
      <xdr:rowOff>114300</xdr:rowOff>
    </xdr:from>
    <xdr:to>
      <xdr:col>30</xdr:col>
      <xdr:colOff>190500</xdr:colOff>
      <xdr:row>28</xdr:row>
      <xdr:rowOff>114300</xdr:rowOff>
    </xdr:to>
    <xdr:sp macro="" textlink="">
      <xdr:nvSpPr>
        <xdr:cNvPr id="1244" name="Line 32"/>
        <xdr:cNvSpPr>
          <a:spLocks noChangeShapeType="1"/>
        </xdr:cNvSpPr>
      </xdr:nvSpPr>
      <xdr:spPr bwMode="auto">
        <a:xfrm flipH="1">
          <a:off x="6362700" y="6019800"/>
          <a:ext cx="5619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85725</xdr:colOff>
      <xdr:row>15</xdr:row>
      <xdr:rowOff>142875</xdr:rowOff>
    </xdr:from>
    <xdr:to>
      <xdr:col>30</xdr:col>
      <xdr:colOff>171450</xdr:colOff>
      <xdr:row>15</xdr:row>
      <xdr:rowOff>142875</xdr:rowOff>
    </xdr:to>
    <xdr:sp macro="" textlink="">
      <xdr:nvSpPr>
        <xdr:cNvPr id="1245" name="Line 33"/>
        <xdr:cNvSpPr>
          <a:spLocks noChangeShapeType="1"/>
        </xdr:cNvSpPr>
      </xdr:nvSpPr>
      <xdr:spPr bwMode="auto">
        <a:xfrm flipH="1">
          <a:off x="6334125" y="2724150"/>
          <a:ext cx="5715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0</xdr:colOff>
      <xdr:row>44</xdr:row>
      <xdr:rowOff>57150</xdr:rowOff>
    </xdr:from>
    <xdr:to>
      <xdr:col>8</xdr:col>
      <xdr:colOff>66675</xdr:colOff>
      <xdr:row>45</xdr:row>
      <xdr:rowOff>209550</xdr:rowOff>
    </xdr:to>
    <xdr:sp macro="" textlink="">
      <xdr:nvSpPr>
        <xdr:cNvPr id="1246" name="AutoShape 34"/>
        <xdr:cNvSpPr>
          <a:spLocks/>
        </xdr:cNvSpPr>
      </xdr:nvSpPr>
      <xdr:spPr bwMode="auto">
        <a:xfrm>
          <a:off x="1562100" y="9391650"/>
          <a:ext cx="66675" cy="390525"/>
        </a:xfrm>
        <a:prstGeom prst="leftBracket">
          <a:avLst>
            <a:gd name="adj" fmla="val 48810"/>
          </a:avLst>
        </a:prstGeom>
        <a:noFill/>
        <a:ln w="3175">
          <a:solidFill>
            <a:schemeClr val="tx1"/>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0</xdr:colOff>
      <xdr:row>44</xdr:row>
      <xdr:rowOff>57150</xdr:rowOff>
    </xdr:from>
    <xdr:to>
      <xdr:col>21</xdr:col>
      <xdr:colOff>66675</xdr:colOff>
      <xdr:row>45</xdr:row>
      <xdr:rowOff>209550</xdr:rowOff>
    </xdr:to>
    <xdr:sp macro="" textlink="">
      <xdr:nvSpPr>
        <xdr:cNvPr id="1247" name="AutoShape 35"/>
        <xdr:cNvSpPr>
          <a:spLocks/>
        </xdr:cNvSpPr>
      </xdr:nvSpPr>
      <xdr:spPr bwMode="auto">
        <a:xfrm>
          <a:off x="4448175" y="9391650"/>
          <a:ext cx="66675" cy="390525"/>
        </a:xfrm>
        <a:prstGeom prst="leftBracket">
          <a:avLst>
            <a:gd name="adj" fmla="val 48810"/>
          </a:avLst>
        </a:prstGeom>
        <a:noFill/>
        <a:ln w="3175">
          <a:solidFill>
            <a:schemeClr val="tx1"/>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0</xdr:colOff>
      <xdr:row>47</xdr:row>
      <xdr:rowOff>57150</xdr:rowOff>
    </xdr:from>
    <xdr:to>
      <xdr:col>21</xdr:col>
      <xdr:colOff>66675</xdr:colOff>
      <xdr:row>48</xdr:row>
      <xdr:rowOff>209550</xdr:rowOff>
    </xdr:to>
    <xdr:sp macro="" textlink="">
      <xdr:nvSpPr>
        <xdr:cNvPr id="1248" name="AutoShape 36"/>
        <xdr:cNvSpPr>
          <a:spLocks/>
        </xdr:cNvSpPr>
      </xdr:nvSpPr>
      <xdr:spPr bwMode="auto">
        <a:xfrm>
          <a:off x="4448175" y="10106025"/>
          <a:ext cx="66675" cy="390525"/>
        </a:xfrm>
        <a:prstGeom prst="leftBracket">
          <a:avLst>
            <a:gd name="adj" fmla="val 48810"/>
          </a:avLst>
        </a:prstGeom>
        <a:noFill/>
        <a:ln w="3175">
          <a:solidFill>
            <a:schemeClr val="tx1"/>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20</xdr:row>
      <xdr:rowOff>0</xdr:rowOff>
    </xdr:from>
    <xdr:to>
      <xdr:col>8</xdr:col>
      <xdr:colOff>9525</xdr:colOff>
      <xdr:row>23</xdr:row>
      <xdr:rowOff>0</xdr:rowOff>
    </xdr:to>
    <xdr:sp macro="" textlink="">
      <xdr:nvSpPr>
        <xdr:cNvPr id="2128" name="Line 3"/>
        <xdr:cNvSpPr>
          <a:spLocks noChangeShapeType="1"/>
        </xdr:cNvSpPr>
      </xdr:nvSpPr>
      <xdr:spPr bwMode="auto">
        <a:xfrm flipV="1">
          <a:off x="1847850" y="4400550"/>
          <a:ext cx="2476500" cy="9144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762000</xdr:colOff>
      <xdr:row>45</xdr:row>
      <xdr:rowOff>9525</xdr:rowOff>
    </xdr:from>
    <xdr:to>
      <xdr:col>8</xdr:col>
      <xdr:colOff>0</xdr:colOff>
      <xdr:row>48</xdr:row>
      <xdr:rowOff>228600</xdr:rowOff>
    </xdr:to>
    <xdr:sp macro="" textlink="">
      <xdr:nvSpPr>
        <xdr:cNvPr id="2129" name="Line 4"/>
        <xdr:cNvSpPr>
          <a:spLocks noChangeShapeType="1"/>
        </xdr:cNvSpPr>
      </xdr:nvSpPr>
      <xdr:spPr bwMode="auto">
        <a:xfrm flipV="1">
          <a:off x="1838325" y="9686925"/>
          <a:ext cx="2476500" cy="904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914400</xdr:colOff>
      <xdr:row>20</xdr:row>
      <xdr:rowOff>238125</xdr:rowOff>
    </xdr:from>
    <xdr:to>
      <xdr:col>8</xdr:col>
      <xdr:colOff>9525</xdr:colOff>
      <xdr:row>22</xdr:row>
      <xdr:rowOff>9525</xdr:rowOff>
    </xdr:to>
    <xdr:sp macro="" textlink="">
      <xdr:nvSpPr>
        <xdr:cNvPr id="7253" name="Line 2"/>
        <xdr:cNvSpPr>
          <a:spLocks noChangeShapeType="1"/>
        </xdr:cNvSpPr>
      </xdr:nvSpPr>
      <xdr:spPr bwMode="auto">
        <a:xfrm flipV="1">
          <a:off x="1847850" y="4705350"/>
          <a:ext cx="2466975" cy="2381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xdr:row>
      <xdr:rowOff>152400</xdr:rowOff>
    </xdr:from>
    <xdr:to>
      <xdr:col>6</xdr:col>
      <xdr:colOff>0</xdr:colOff>
      <xdr:row>21</xdr:row>
      <xdr:rowOff>0</xdr:rowOff>
    </xdr:to>
    <xdr:sp macro="" textlink="">
      <xdr:nvSpPr>
        <xdr:cNvPr id="7254" name="Line 3"/>
        <xdr:cNvSpPr>
          <a:spLocks noChangeShapeType="1"/>
        </xdr:cNvSpPr>
      </xdr:nvSpPr>
      <xdr:spPr bwMode="auto">
        <a:xfrm flipV="1">
          <a:off x="1847850" y="809625"/>
          <a:ext cx="857250" cy="38957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762000</xdr:colOff>
      <xdr:row>46</xdr:row>
      <xdr:rowOff>9524</xdr:rowOff>
    </xdr:from>
    <xdr:to>
      <xdr:col>8</xdr:col>
      <xdr:colOff>0</xdr:colOff>
      <xdr:row>47</xdr:row>
      <xdr:rowOff>228599</xdr:rowOff>
    </xdr:to>
    <xdr:sp macro="" textlink="">
      <xdr:nvSpPr>
        <xdr:cNvPr id="5" name="Line 1"/>
        <xdr:cNvSpPr>
          <a:spLocks noChangeShapeType="1"/>
        </xdr:cNvSpPr>
      </xdr:nvSpPr>
      <xdr:spPr bwMode="auto">
        <a:xfrm flipV="1">
          <a:off x="1838325" y="10315574"/>
          <a:ext cx="2466975" cy="6762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142875</xdr:colOff>
      <xdr:row>71</xdr:row>
      <xdr:rowOff>19050</xdr:rowOff>
    </xdr:from>
    <xdr:to>
      <xdr:col>4</xdr:col>
      <xdr:colOff>219075</xdr:colOff>
      <xdr:row>72</xdr:row>
      <xdr:rowOff>142875</xdr:rowOff>
    </xdr:to>
    <xdr:sp macro="" textlink="">
      <xdr:nvSpPr>
        <xdr:cNvPr id="2" name="AutoShape 1"/>
        <xdr:cNvSpPr>
          <a:spLocks/>
        </xdr:cNvSpPr>
      </xdr:nvSpPr>
      <xdr:spPr bwMode="auto">
        <a:xfrm>
          <a:off x="3152775" y="12192000"/>
          <a:ext cx="76200" cy="304800"/>
        </a:xfrm>
        <a:prstGeom prst="rightBrace">
          <a:avLst>
            <a:gd name="adj1" fmla="val 33333"/>
            <a:gd name="adj2" fmla="val 36366"/>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0</xdr:colOff>
      <xdr:row>59</xdr:row>
      <xdr:rowOff>180975</xdr:rowOff>
    </xdr:from>
    <xdr:to>
      <xdr:col>9</xdr:col>
      <xdr:colOff>66675</xdr:colOff>
      <xdr:row>62</xdr:row>
      <xdr:rowOff>0</xdr:rowOff>
    </xdr:to>
    <xdr:sp macro="" textlink="">
      <xdr:nvSpPr>
        <xdr:cNvPr id="3" name="AutoShape 2"/>
        <xdr:cNvSpPr>
          <a:spLocks/>
        </xdr:cNvSpPr>
      </xdr:nvSpPr>
      <xdr:spPr bwMode="auto">
        <a:xfrm>
          <a:off x="6296025" y="10363200"/>
          <a:ext cx="66675" cy="371475"/>
        </a:xfrm>
        <a:prstGeom prst="rightBrace">
          <a:avLst>
            <a:gd name="adj1" fmla="val 33325"/>
            <a:gd name="adj2" fmla="val 42426"/>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495300</xdr:colOff>
      <xdr:row>25</xdr:row>
      <xdr:rowOff>171450</xdr:rowOff>
    </xdr:from>
    <xdr:to>
      <xdr:col>6</xdr:col>
      <xdr:colOff>495300</xdr:colOff>
      <xdr:row>32</xdr:row>
      <xdr:rowOff>171450</xdr:rowOff>
    </xdr:to>
    <xdr:cxnSp macro="">
      <xdr:nvCxnSpPr>
        <xdr:cNvPr id="4" name="直線矢印コネクタ 2"/>
        <xdr:cNvCxnSpPr>
          <a:cxnSpLocks noChangeShapeType="1"/>
        </xdr:cNvCxnSpPr>
      </xdr:nvCxnSpPr>
      <xdr:spPr bwMode="auto">
        <a:xfrm>
          <a:off x="4819650" y="4562475"/>
          <a:ext cx="0" cy="1266825"/>
        </a:xfrm>
        <a:prstGeom prst="straightConnector1">
          <a:avLst/>
        </a:prstGeom>
        <a:noFill/>
        <a:ln w="19050" algn="ctr">
          <a:solidFill>
            <a:srgbClr xmlns:mc="http://schemas.openxmlformats.org/markup-compatibility/2006" xmlns:a14="http://schemas.microsoft.com/office/drawing/2010/main" val="000000" mc:Ignorable="a14" a14:legacySpreadsheetColorIndex="64"/>
          </a:solidFill>
          <a:round/>
          <a:headEnd type="arrow" w="med" len="me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xdr:col>
      <xdr:colOff>0</xdr:colOff>
      <xdr:row>40</xdr:row>
      <xdr:rowOff>9525</xdr:rowOff>
    </xdr:from>
    <xdr:to>
      <xdr:col>9</xdr:col>
      <xdr:colOff>66675</xdr:colOff>
      <xdr:row>44</xdr:row>
      <xdr:rowOff>0</xdr:rowOff>
    </xdr:to>
    <xdr:sp macro="" textlink="">
      <xdr:nvSpPr>
        <xdr:cNvPr id="5" name="AutoShape 2"/>
        <xdr:cNvSpPr>
          <a:spLocks/>
        </xdr:cNvSpPr>
      </xdr:nvSpPr>
      <xdr:spPr bwMode="auto">
        <a:xfrm>
          <a:off x="6296025" y="6753225"/>
          <a:ext cx="66675" cy="533400"/>
        </a:xfrm>
        <a:prstGeom prst="rightBrace">
          <a:avLst>
            <a:gd name="adj1" fmla="val 33333"/>
            <a:gd name="adj2" fmla="val 42426"/>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142875</xdr:colOff>
      <xdr:row>71</xdr:row>
      <xdr:rowOff>28575</xdr:rowOff>
    </xdr:from>
    <xdr:to>
      <xdr:col>8</xdr:col>
      <xdr:colOff>219075</xdr:colOff>
      <xdr:row>72</xdr:row>
      <xdr:rowOff>152400</xdr:rowOff>
    </xdr:to>
    <xdr:sp macro="" textlink="">
      <xdr:nvSpPr>
        <xdr:cNvPr id="6" name="AutoShape 1"/>
        <xdr:cNvSpPr>
          <a:spLocks/>
        </xdr:cNvSpPr>
      </xdr:nvSpPr>
      <xdr:spPr bwMode="auto">
        <a:xfrm>
          <a:off x="5781675" y="12201525"/>
          <a:ext cx="76200" cy="304800"/>
        </a:xfrm>
        <a:prstGeom prst="rightBrace">
          <a:avLst>
            <a:gd name="adj1" fmla="val 33333"/>
            <a:gd name="adj2" fmla="val 36366"/>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327660</xdr:colOff>
      <xdr:row>106</xdr:row>
      <xdr:rowOff>160020</xdr:rowOff>
    </xdr:from>
    <xdr:to>
      <xdr:col>7</xdr:col>
      <xdr:colOff>274320</xdr:colOff>
      <xdr:row>108</xdr:row>
      <xdr:rowOff>22860</xdr:rowOff>
    </xdr:to>
    <xdr:sp macro="" textlink="">
      <xdr:nvSpPr>
        <xdr:cNvPr id="7" name="テキスト ボックス 6"/>
        <xdr:cNvSpPr txBox="1"/>
      </xdr:nvSpPr>
      <xdr:spPr>
        <a:xfrm>
          <a:off x="830580" y="18112740"/>
          <a:ext cx="4320540" cy="213360"/>
        </a:xfrm>
        <a:prstGeom prst="rect">
          <a:avLst/>
        </a:prstGeom>
        <a:solidFill>
          <a:srgbClr val="FFFF00">
            <a:alpha val="20000"/>
          </a:srgb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6350"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6350"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G50"/>
  <sheetViews>
    <sheetView showGridLines="0" zoomScaleNormal="100" workbookViewId="0">
      <selection activeCell="V12" sqref="V12"/>
    </sheetView>
  </sheetViews>
  <sheetFormatPr defaultRowHeight="13.5"/>
  <cols>
    <col min="1" max="1" width="0.875" customWidth="1"/>
    <col min="2" max="2" width="2.625" customWidth="1"/>
    <col min="3" max="4" width="3.375" customWidth="1"/>
    <col min="5" max="5" width="2.625" customWidth="1"/>
    <col min="6" max="6" width="0.875" customWidth="1"/>
    <col min="7" max="10" width="3.375" customWidth="1"/>
    <col min="11" max="14" width="1.875" customWidth="1"/>
    <col min="15" max="28" width="3.375" customWidth="1"/>
    <col min="29" max="29" width="3" customWidth="1"/>
    <col min="30" max="32" width="3.375" customWidth="1"/>
    <col min="33" max="33" width="3" customWidth="1"/>
    <col min="34" max="34" width="1.375" customWidth="1"/>
  </cols>
  <sheetData>
    <row r="1" spans="1:33" ht="14.25" customHeight="1">
      <c r="B1" s="232"/>
      <c r="C1" s="63"/>
      <c r="D1" s="63"/>
      <c r="E1" s="1"/>
      <c r="F1" s="1"/>
      <c r="G1" s="1"/>
      <c r="H1" s="1"/>
      <c r="I1" s="1"/>
      <c r="J1" s="1"/>
      <c r="K1" s="1"/>
      <c r="L1" s="1"/>
      <c r="M1" s="1"/>
      <c r="N1" s="1"/>
      <c r="O1" s="1"/>
      <c r="P1" s="1"/>
      <c r="Q1" s="1"/>
      <c r="R1" s="1"/>
      <c r="S1" s="1"/>
      <c r="T1" s="1"/>
      <c r="U1" s="1"/>
      <c r="V1" s="1"/>
      <c r="W1" s="1"/>
      <c r="X1" s="1"/>
      <c r="Y1" s="1"/>
      <c r="Z1" s="1"/>
      <c r="AA1" s="414" t="s">
        <v>27</v>
      </c>
      <c r="AB1" s="415"/>
      <c r="AC1" s="415"/>
      <c r="AD1" s="415"/>
      <c r="AE1" s="415"/>
      <c r="AF1" s="415"/>
      <c r="AG1" s="415"/>
    </row>
    <row r="2" spans="1:33" ht="9.9499999999999993" customHeight="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row>
    <row r="3" spans="1:33" ht="15.75" customHeight="1">
      <c r="B3" s="1" t="s">
        <v>53</v>
      </c>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row>
    <row r="4" spans="1:33" ht="9.9499999999999993" customHeight="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row>
    <row r="5" spans="1:33" ht="15.75" customHeight="1">
      <c r="B5" s="1"/>
      <c r="C5" s="1"/>
      <c r="D5" s="1"/>
      <c r="E5" s="1"/>
      <c r="F5" s="1"/>
      <c r="G5" s="1"/>
      <c r="H5" s="1"/>
      <c r="I5" s="1"/>
      <c r="J5" s="1"/>
      <c r="K5" s="1"/>
      <c r="L5" s="1"/>
      <c r="M5" s="1"/>
      <c r="N5" s="1"/>
      <c r="O5" s="1"/>
      <c r="P5" s="1"/>
      <c r="Q5" s="1"/>
      <c r="R5" s="1"/>
      <c r="S5" s="1"/>
      <c r="T5" s="1"/>
      <c r="U5" s="1"/>
      <c r="V5" s="1" t="s">
        <v>41</v>
      </c>
      <c r="W5" s="1"/>
      <c r="X5" s="1"/>
      <c r="Y5" s="1"/>
      <c r="Z5" s="1"/>
      <c r="AA5" s="1"/>
      <c r="AB5" s="1"/>
      <c r="AC5" s="1"/>
      <c r="AD5" s="1"/>
      <c r="AE5" s="1"/>
      <c r="AF5" s="1"/>
      <c r="AG5" s="1"/>
    </row>
    <row r="6" spans="1:33" ht="9.9499999999999993" customHeight="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row>
    <row r="7" spans="1:33" ht="15.75" customHeight="1">
      <c r="B7" s="1"/>
      <c r="C7" s="1"/>
      <c r="D7" s="1"/>
      <c r="E7" s="1"/>
      <c r="F7" s="1"/>
      <c r="G7" s="1"/>
      <c r="H7" s="1"/>
      <c r="I7" s="1"/>
      <c r="J7" s="1"/>
      <c r="K7" s="1"/>
      <c r="L7" s="1"/>
      <c r="M7" s="1"/>
      <c r="N7" s="1"/>
      <c r="O7" s="1"/>
      <c r="P7" s="1"/>
      <c r="Q7" s="1"/>
      <c r="R7" s="1"/>
      <c r="S7" s="1"/>
      <c r="T7" s="1"/>
      <c r="U7" s="1"/>
      <c r="V7" s="1" t="s">
        <v>40</v>
      </c>
      <c r="W7" s="1"/>
      <c r="X7" s="1"/>
      <c r="Y7" s="1"/>
      <c r="Z7" s="1"/>
      <c r="AA7" s="1"/>
      <c r="AB7" s="1"/>
      <c r="AC7" s="1"/>
      <c r="AD7" s="1"/>
      <c r="AE7" s="1"/>
      <c r="AF7" s="1"/>
      <c r="AG7" s="277" t="s">
        <v>42</v>
      </c>
    </row>
    <row r="8" spans="1:33" ht="15" customHeight="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row>
    <row r="9" spans="1:33" ht="21" customHeight="1">
      <c r="A9" s="378" t="s">
        <v>398</v>
      </c>
      <c r="B9" s="65"/>
      <c r="C9" s="65"/>
      <c r="D9" s="2"/>
      <c r="E9" s="2"/>
      <c r="F9" s="2"/>
      <c r="G9" s="2"/>
      <c r="H9" s="2"/>
      <c r="I9" s="2"/>
      <c r="J9" s="2"/>
      <c r="K9" s="2"/>
      <c r="L9" s="2"/>
      <c r="M9" s="2"/>
      <c r="N9" s="2"/>
      <c r="O9" s="2"/>
      <c r="P9" s="2"/>
      <c r="Q9" s="2"/>
      <c r="R9" s="2"/>
      <c r="S9" s="2"/>
      <c r="T9" s="2"/>
      <c r="U9" s="2"/>
      <c r="V9" s="2"/>
      <c r="W9" s="2"/>
      <c r="X9" s="2"/>
      <c r="Y9" s="2"/>
      <c r="Z9" s="2"/>
      <c r="AA9" s="2"/>
      <c r="AB9" s="2"/>
      <c r="AC9" s="2"/>
      <c r="AD9" s="2"/>
      <c r="AE9" s="2"/>
      <c r="AF9" s="2"/>
      <c r="AG9" s="2"/>
    </row>
    <row r="10" spans="1:33" ht="15" customHeight="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row>
    <row r="11" spans="1:33" ht="17.25" customHeight="1">
      <c r="B11" s="416" t="s">
        <v>244</v>
      </c>
      <c r="C11" s="416"/>
      <c r="D11" s="416"/>
      <c r="E11" s="417"/>
      <c r="F11" s="417"/>
      <c r="G11" s="417"/>
      <c r="H11" s="417"/>
      <c r="I11" s="417"/>
      <c r="J11" s="417"/>
      <c r="K11" s="417"/>
      <c r="L11" s="417"/>
      <c r="M11" s="417"/>
      <c r="N11" s="417"/>
      <c r="O11" s="417"/>
      <c r="P11" s="417"/>
      <c r="Q11" s="417"/>
      <c r="R11" s="417"/>
      <c r="S11" s="417"/>
      <c r="T11" s="417"/>
      <c r="U11" s="417"/>
      <c r="V11" s="417"/>
      <c r="W11" s="417"/>
      <c r="X11" s="417"/>
      <c r="Y11" s="417"/>
      <c r="Z11" s="417"/>
      <c r="AA11" s="417"/>
      <c r="AB11" s="417"/>
      <c r="AC11" s="417"/>
      <c r="AD11" s="417"/>
      <c r="AE11" s="417"/>
      <c r="AF11" s="417"/>
      <c r="AG11" s="417"/>
    </row>
    <row r="12" spans="1:33" ht="9.9499999999999993" customHeight="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row>
    <row r="13" spans="1:33" ht="15" customHeight="1">
      <c r="B13" s="2" t="s">
        <v>25</v>
      </c>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row>
    <row r="14" spans="1:33" ht="9.9499999999999993" customHeight="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row>
    <row r="15" spans="1:33" ht="9.9499999999999993" customHeight="1">
      <c r="A15" s="177"/>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8"/>
    </row>
    <row r="16" spans="1:33" ht="21" customHeight="1">
      <c r="A16" s="178"/>
      <c r="B16" s="179"/>
      <c r="C16" s="6"/>
      <c r="D16" s="6"/>
      <c r="E16" s="6"/>
      <c r="F16" s="6"/>
      <c r="G16" s="392" t="s">
        <v>26</v>
      </c>
      <c r="H16" s="413"/>
      <c r="I16" s="413"/>
      <c r="J16" s="413"/>
      <c r="K16" s="413"/>
      <c r="L16" s="413"/>
      <c r="M16" s="413"/>
      <c r="N16" s="413"/>
      <c r="O16" s="413"/>
      <c r="P16" s="413"/>
      <c r="Q16" s="413"/>
      <c r="R16" s="413"/>
      <c r="S16" s="413"/>
      <c r="T16" s="429">
        <f>W29</f>
        <v>0</v>
      </c>
      <c r="U16" s="430"/>
      <c r="V16" s="430"/>
      <c r="W16" s="430"/>
      <c r="X16" s="430"/>
      <c r="Y16" s="430"/>
      <c r="Z16" s="430"/>
      <c r="AA16" s="431"/>
      <c r="AB16" s="432"/>
      <c r="AC16" s="143"/>
      <c r="AD16" s="6"/>
      <c r="AE16" s="6"/>
      <c r="AF16" s="6"/>
      <c r="AG16" s="10"/>
    </row>
    <row r="17" spans="1:33" ht="9.9499999999999993" customHeight="1">
      <c r="A17" s="178"/>
      <c r="B17" s="433" t="s">
        <v>356</v>
      </c>
      <c r="C17" s="434"/>
      <c r="D17" s="434"/>
      <c r="E17" s="435"/>
      <c r="F17" s="6"/>
      <c r="G17" s="12"/>
      <c r="H17" s="12"/>
      <c r="I17" s="12"/>
      <c r="J17" s="12"/>
      <c r="K17" s="12"/>
      <c r="L17" s="12"/>
      <c r="M17" s="12"/>
      <c r="N17" s="12"/>
      <c r="O17" s="12"/>
      <c r="P17" s="35"/>
      <c r="Q17" s="35"/>
      <c r="R17" s="35"/>
      <c r="S17" s="35"/>
      <c r="T17" s="35"/>
      <c r="U17" s="35"/>
      <c r="V17" s="35"/>
      <c r="W17" s="35"/>
      <c r="X17" s="35"/>
      <c r="Y17" s="35"/>
      <c r="Z17" s="35"/>
      <c r="AA17" s="32"/>
      <c r="AB17" s="32"/>
      <c r="AC17" s="32"/>
      <c r="AD17" s="6"/>
      <c r="AE17" s="6"/>
      <c r="AF17" s="6"/>
      <c r="AG17" s="10"/>
    </row>
    <row r="18" spans="1:33" ht="21" customHeight="1">
      <c r="A18" s="178"/>
      <c r="B18" s="436"/>
      <c r="C18" s="437"/>
      <c r="D18" s="437"/>
      <c r="E18" s="438"/>
      <c r="F18" s="6"/>
      <c r="G18" s="233" t="s">
        <v>150</v>
      </c>
      <c r="H18" s="234"/>
      <c r="I18" s="234"/>
      <c r="J18" s="234"/>
      <c r="K18" s="234"/>
      <c r="L18" s="234"/>
      <c r="M18" s="234"/>
      <c r="N18" s="234"/>
      <c r="O18" s="234"/>
      <c r="P18" s="234"/>
      <c r="Q18" s="235"/>
      <c r="R18" s="4"/>
      <c r="S18" s="427" t="s">
        <v>43</v>
      </c>
      <c r="T18" s="428"/>
      <c r="U18" s="428"/>
      <c r="V18" s="428"/>
      <c r="W18" s="427" t="s">
        <v>44</v>
      </c>
      <c r="X18" s="428"/>
      <c r="Y18" s="428"/>
      <c r="Z18" s="428"/>
      <c r="AA18" s="428"/>
      <c r="AB18" s="428"/>
      <c r="AC18" s="12"/>
      <c r="AD18" s="25" t="s">
        <v>91</v>
      </c>
      <c r="AE18" s="25"/>
      <c r="AF18" s="6"/>
      <c r="AG18" s="10"/>
    </row>
    <row r="19" spans="1:33" ht="21" customHeight="1">
      <c r="A19" s="178"/>
      <c r="B19" s="420" t="str">
        <f>IF(様式1･3!K21=0," ",様式1･3!K21)</f>
        <v xml:space="preserve"> </v>
      </c>
      <c r="C19" s="421"/>
      <c r="D19" s="510" t="str">
        <f>IF(様式1･3!M21=0," ",様式1･3!L21)</f>
        <v xml:space="preserve"> </v>
      </c>
      <c r="E19" s="511"/>
      <c r="F19" s="176"/>
      <c r="G19" s="418" t="s">
        <v>156</v>
      </c>
      <c r="H19" s="409" t="s">
        <v>372</v>
      </c>
      <c r="I19" s="412" t="s">
        <v>245</v>
      </c>
      <c r="J19" s="399"/>
      <c r="K19" s="399"/>
      <c r="L19" s="399"/>
      <c r="M19" s="400"/>
      <c r="N19" s="233" t="s">
        <v>278</v>
      </c>
      <c r="O19" s="234"/>
      <c r="P19" s="234"/>
      <c r="Q19" s="235"/>
      <c r="R19" s="61"/>
      <c r="S19" s="397">
        <f>様式1･3!D21</f>
        <v>0</v>
      </c>
      <c r="T19" s="391"/>
      <c r="U19" s="391"/>
      <c r="V19" s="391"/>
      <c r="W19" s="389">
        <f>様式1･3!M21</f>
        <v>0</v>
      </c>
      <c r="X19" s="390"/>
      <c r="Y19" s="390"/>
      <c r="Z19" s="390"/>
      <c r="AA19" s="390"/>
      <c r="AB19" s="391"/>
      <c r="AC19" s="144"/>
      <c r="AD19" s="241" t="s">
        <v>92</v>
      </c>
      <c r="AE19" s="241"/>
      <c r="AF19" s="249"/>
      <c r="AG19" s="240"/>
    </row>
    <row r="20" spans="1:33" ht="21" customHeight="1">
      <c r="A20" s="178"/>
      <c r="B20" s="420" t="str">
        <f>IF(様式2･4!K22=0," ",様式2･4!K22)</f>
        <v xml:space="preserve"> </v>
      </c>
      <c r="C20" s="421"/>
      <c r="D20" s="420" t="str">
        <f>IF(様式2･4!M22=0," ",様式2･4!L22)</f>
        <v xml:space="preserve"> </v>
      </c>
      <c r="E20" s="421"/>
      <c r="F20" s="176"/>
      <c r="G20" s="419"/>
      <c r="H20" s="410"/>
      <c r="I20" s="401"/>
      <c r="J20" s="402"/>
      <c r="K20" s="402"/>
      <c r="L20" s="402"/>
      <c r="M20" s="403"/>
      <c r="N20" s="233" t="s">
        <v>279</v>
      </c>
      <c r="O20" s="234"/>
      <c r="P20" s="234"/>
      <c r="Q20" s="235"/>
      <c r="R20" s="61"/>
      <c r="S20" s="397">
        <f>様式2･4!D22</f>
        <v>0</v>
      </c>
      <c r="T20" s="391"/>
      <c r="U20" s="391"/>
      <c r="V20" s="391"/>
      <c r="W20" s="389">
        <f>様式2･4!M22</f>
        <v>0</v>
      </c>
      <c r="X20" s="390"/>
      <c r="Y20" s="390"/>
      <c r="Z20" s="390"/>
      <c r="AA20" s="390"/>
      <c r="AB20" s="391"/>
      <c r="AC20" s="144"/>
      <c r="AD20" s="241" t="s">
        <v>325</v>
      </c>
      <c r="AE20" s="241"/>
      <c r="AF20" s="249"/>
      <c r="AG20" s="240"/>
    </row>
    <row r="21" spans="1:33" ht="21" customHeight="1">
      <c r="A21" s="178"/>
      <c r="B21" s="420" t="str">
        <f>IF(様式1･3!J47=0," ",様式1･3!J47)</f>
        <v xml:space="preserve"> </v>
      </c>
      <c r="C21" s="421"/>
      <c r="D21" s="422"/>
      <c r="E21" s="423"/>
      <c r="F21" s="176"/>
      <c r="G21" s="419"/>
      <c r="H21" s="411"/>
      <c r="I21" s="507" t="s">
        <v>246</v>
      </c>
      <c r="J21" s="512"/>
      <c r="K21" s="512"/>
      <c r="L21" s="512"/>
      <c r="M21" s="513"/>
      <c r="N21" s="236" t="s">
        <v>280</v>
      </c>
      <c r="O21" s="236"/>
      <c r="P21" s="236"/>
      <c r="Q21" s="237"/>
      <c r="R21" s="182"/>
      <c r="S21" s="397">
        <f>様式1･3!D47</f>
        <v>0</v>
      </c>
      <c r="T21" s="391"/>
      <c r="U21" s="391"/>
      <c r="V21" s="391"/>
      <c r="W21" s="389">
        <f>様式1･3!K47</f>
        <v>0</v>
      </c>
      <c r="X21" s="390"/>
      <c r="Y21" s="390"/>
      <c r="Z21" s="390"/>
      <c r="AA21" s="390"/>
      <c r="AB21" s="391"/>
      <c r="AC21" s="144"/>
      <c r="AD21" s="241" t="s">
        <v>326</v>
      </c>
      <c r="AE21" s="241"/>
      <c r="AF21" s="249"/>
      <c r="AG21" s="240"/>
    </row>
    <row r="22" spans="1:33" ht="21" customHeight="1">
      <c r="A22" s="178"/>
      <c r="B22" s="420" t="str">
        <f>IF(様式1･3!J46=0," ",様式1･3!J46)</f>
        <v xml:space="preserve"> </v>
      </c>
      <c r="C22" s="421"/>
      <c r="D22" s="422"/>
      <c r="E22" s="423"/>
      <c r="F22" s="176"/>
      <c r="G22" s="419"/>
      <c r="H22" s="234"/>
      <c r="I22" s="424" t="s">
        <v>344</v>
      </c>
      <c r="J22" s="425"/>
      <c r="K22" s="425"/>
      <c r="L22" s="425"/>
      <c r="M22" s="425"/>
      <c r="N22" s="426"/>
      <c r="O22" s="426"/>
      <c r="P22" s="426"/>
      <c r="Q22" s="426"/>
      <c r="R22" s="156"/>
      <c r="S22" s="439">
        <f>様式1･3!D46</f>
        <v>0</v>
      </c>
      <c r="T22" s="440"/>
      <c r="U22" s="440"/>
      <c r="V22" s="441"/>
      <c r="W22" s="389">
        <f>様式1･3!K46</f>
        <v>0</v>
      </c>
      <c r="X22" s="390"/>
      <c r="Y22" s="390"/>
      <c r="Z22" s="390"/>
      <c r="AA22" s="390"/>
      <c r="AB22" s="391"/>
      <c r="AC22" s="144"/>
      <c r="AD22" s="241" t="s">
        <v>327</v>
      </c>
      <c r="AE22" s="241"/>
      <c r="AF22" s="249"/>
      <c r="AG22" s="240"/>
    </row>
    <row r="23" spans="1:33" ht="21" customHeight="1">
      <c r="A23" s="178"/>
      <c r="B23" s="420" t="str">
        <f>IF(様式1･3!J48=0," ",様式1･3!J48)</f>
        <v xml:space="preserve"> </v>
      </c>
      <c r="C23" s="421"/>
      <c r="D23" s="422"/>
      <c r="E23" s="423"/>
      <c r="F23" s="176"/>
      <c r="G23" s="419"/>
      <c r="H23" s="238"/>
      <c r="I23" s="514" t="s">
        <v>281</v>
      </c>
      <c r="J23" s="515"/>
      <c r="K23" s="515"/>
      <c r="L23" s="515"/>
      <c r="M23" s="515"/>
      <c r="N23" s="515"/>
      <c r="O23" s="515"/>
      <c r="P23" s="515"/>
      <c r="Q23" s="515"/>
      <c r="R23" s="61"/>
      <c r="S23" s="439">
        <f>様式1･3!D48</f>
        <v>0</v>
      </c>
      <c r="T23" s="440"/>
      <c r="U23" s="440"/>
      <c r="V23" s="441"/>
      <c r="W23" s="389">
        <f>様式1･3!K48</f>
        <v>0</v>
      </c>
      <c r="X23" s="390"/>
      <c r="Y23" s="390"/>
      <c r="Z23" s="390"/>
      <c r="AA23" s="390"/>
      <c r="AB23" s="391"/>
      <c r="AC23" s="144"/>
      <c r="AD23" s="241" t="s">
        <v>328</v>
      </c>
      <c r="AE23" s="241"/>
      <c r="AF23" s="249"/>
      <c r="AG23" s="240"/>
    </row>
    <row r="24" spans="1:33" ht="21" customHeight="1">
      <c r="A24" s="178"/>
      <c r="B24" s="420" t="str">
        <f>IF(様式1･3!K22=0," ",様式1･3!K22)</f>
        <v xml:space="preserve"> </v>
      </c>
      <c r="C24" s="421"/>
      <c r="D24" s="510" t="str">
        <f>IF(様式1･3!M22=0," ",様式1･3!L22)</f>
        <v xml:space="preserve"> </v>
      </c>
      <c r="E24" s="511"/>
      <c r="F24" s="176"/>
      <c r="G24" s="418" t="s">
        <v>157</v>
      </c>
      <c r="H24" s="398" t="s">
        <v>282</v>
      </c>
      <c r="I24" s="399"/>
      <c r="J24" s="399"/>
      <c r="K24" s="399"/>
      <c r="L24" s="399"/>
      <c r="M24" s="400"/>
      <c r="N24" s="233" t="s">
        <v>278</v>
      </c>
      <c r="O24" s="234"/>
      <c r="P24" s="234"/>
      <c r="Q24" s="235"/>
      <c r="R24" s="4"/>
      <c r="S24" s="397">
        <f>様式1･3!D22</f>
        <v>0</v>
      </c>
      <c r="T24" s="391"/>
      <c r="U24" s="391"/>
      <c r="V24" s="391"/>
      <c r="W24" s="389">
        <f>様式1･3!M22</f>
        <v>0</v>
      </c>
      <c r="X24" s="390"/>
      <c r="Y24" s="390"/>
      <c r="Z24" s="390"/>
      <c r="AA24" s="390"/>
      <c r="AB24" s="391"/>
      <c r="AC24" s="144"/>
      <c r="AD24" s="241" t="s">
        <v>277</v>
      </c>
      <c r="AE24" s="241"/>
      <c r="AF24" s="249"/>
      <c r="AG24" s="240"/>
    </row>
    <row r="25" spans="1:33" ht="21" customHeight="1">
      <c r="A25" s="178"/>
      <c r="B25" s="420" t="str">
        <f>IF(様式2･4!K47=0," ",様式2･4!K47)</f>
        <v xml:space="preserve"> </v>
      </c>
      <c r="C25" s="421"/>
      <c r="D25" s="420" t="str">
        <f>IF(様式2･4!M47=0," ",様式2･4!L47)</f>
        <v xml:space="preserve"> </v>
      </c>
      <c r="E25" s="421"/>
      <c r="F25" s="176"/>
      <c r="G25" s="516"/>
      <c r="H25" s="401"/>
      <c r="I25" s="402"/>
      <c r="J25" s="402"/>
      <c r="K25" s="402"/>
      <c r="L25" s="402"/>
      <c r="M25" s="403"/>
      <c r="N25" s="233" t="s">
        <v>279</v>
      </c>
      <c r="O25" s="234"/>
      <c r="P25" s="234"/>
      <c r="Q25" s="235"/>
      <c r="R25" s="4"/>
      <c r="S25" s="397">
        <f>様式2･4!D47</f>
        <v>0</v>
      </c>
      <c r="T25" s="391"/>
      <c r="U25" s="391"/>
      <c r="V25" s="391"/>
      <c r="W25" s="389">
        <f>様式2･4!M47</f>
        <v>0</v>
      </c>
      <c r="X25" s="390"/>
      <c r="Y25" s="390"/>
      <c r="Z25" s="390"/>
      <c r="AA25" s="390"/>
      <c r="AB25" s="391"/>
      <c r="AC25" s="144"/>
      <c r="AD25" s="241" t="s">
        <v>329</v>
      </c>
      <c r="AE25" s="241"/>
      <c r="AF25" s="249"/>
      <c r="AG25" s="240"/>
    </row>
    <row r="26" spans="1:33" ht="21" customHeight="1">
      <c r="A26" s="178"/>
      <c r="B26" s="420" t="str">
        <f>IF((様式1･3!K23)=0," ",様式1･3!K23)</f>
        <v xml:space="preserve"> </v>
      </c>
      <c r="C26" s="421"/>
      <c r="D26" s="510" t="str">
        <f>IF((様式1･3!M23)=0," ",様式1･3!L23)</f>
        <v xml:space="preserve"> </v>
      </c>
      <c r="E26" s="511"/>
      <c r="F26" s="176"/>
      <c r="G26" s="516"/>
      <c r="H26" s="409" t="s">
        <v>372</v>
      </c>
      <c r="I26" s="412" t="s">
        <v>245</v>
      </c>
      <c r="J26" s="399"/>
      <c r="K26" s="399"/>
      <c r="L26" s="399"/>
      <c r="M26" s="400"/>
      <c r="N26" s="233" t="s">
        <v>278</v>
      </c>
      <c r="O26" s="234"/>
      <c r="P26" s="234"/>
      <c r="Q26" s="235"/>
      <c r="R26" s="234"/>
      <c r="S26" s="397">
        <f>様式1･3!D23</f>
        <v>0</v>
      </c>
      <c r="T26" s="391"/>
      <c r="U26" s="391"/>
      <c r="V26" s="391"/>
      <c r="W26" s="389">
        <f>様式1･3!M23</f>
        <v>0</v>
      </c>
      <c r="X26" s="390"/>
      <c r="Y26" s="390"/>
      <c r="Z26" s="390"/>
      <c r="AA26" s="390"/>
      <c r="AB26" s="391"/>
      <c r="AC26" s="144"/>
      <c r="AD26" s="241" t="s">
        <v>330</v>
      </c>
      <c r="AE26" s="241"/>
      <c r="AF26" s="249"/>
      <c r="AG26" s="240"/>
    </row>
    <row r="27" spans="1:33" ht="21" customHeight="1">
      <c r="A27" s="178"/>
      <c r="B27" s="420" t="str">
        <f>IF((様式2･4!K48)=0," ",様式2･4!K48)</f>
        <v xml:space="preserve"> </v>
      </c>
      <c r="C27" s="421"/>
      <c r="D27" s="420" t="str">
        <f>IF((様式2･4!M48)=0," ",様式2･4!L48)</f>
        <v xml:space="preserve"> </v>
      </c>
      <c r="E27" s="421"/>
      <c r="F27" s="176"/>
      <c r="G27" s="516"/>
      <c r="H27" s="410"/>
      <c r="I27" s="401"/>
      <c r="J27" s="402"/>
      <c r="K27" s="402"/>
      <c r="L27" s="402"/>
      <c r="M27" s="403"/>
      <c r="N27" s="233" t="s">
        <v>279</v>
      </c>
      <c r="O27" s="234"/>
      <c r="P27" s="234"/>
      <c r="Q27" s="235"/>
      <c r="R27" s="234"/>
      <c r="S27" s="407">
        <f>様式2･4!D48</f>
        <v>0</v>
      </c>
      <c r="T27" s="408"/>
      <c r="U27" s="408"/>
      <c r="V27" s="408"/>
      <c r="W27" s="469">
        <f>様式2･4!M48</f>
        <v>0</v>
      </c>
      <c r="X27" s="470"/>
      <c r="Y27" s="470"/>
      <c r="Z27" s="470"/>
      <c r="AA27" s="470"/>
      <c r="AB27" s="408"/>
      <c r="AC27" s="144"/>
      <c r="AD27" s="241" t="s">
        <v>331</v>
      </c>
      <c r="AE27" s="241"/>
      <c r="AF27" s="249"/>
      <c r="AG27" s="240"/>
    </row>
    <row r="28" spans="1:33" ht="21" customHeight="1" thickBot="1">
      <c r="A28" s="178"/>
      <c r="B28" s="420" t="str">
        <f>IF(様式1･3!J49=0," ",様式1･3!J49)</f>
        <v xml:space="preserve"> </v>
      </c>
      <c r="C28" s="421"/>
      <c r="D28" s="422"/>
      <c r="E28" s="423"/>
      <c r="F28" s="176"/>
      <c r="G28" s="517"/>
      <c r="H28" s="411"/>
      <c r="I28" s="404" t="s">
        <v>246</v>
      </c>
      <c r="J28" s="405"/>
      <c r="K28" s="405"/>
      <c r="L28" s="405"/>
      <c r="M28" s="406"/>
      <c r="N28" s="236" t="s">
        <v>280</v>
      </c>
      <c r="O28" s="236"/>
      <c r="P28" s="236"/>
      <c r="Q28" s="237"/>
      <c r="R28" s="182"/>
      <c r="S28" s="397">
        <f>様式1･3!D49</f>
        <v>0</v>
      </c>
      <c r="T28" s="391"/>
      <c r="U28" s="391"/>
      <c r="V28" s="391"/>
      <c r="W28" s="389">
        <f>様式1･3!K49</f>
        <v>0</v>
      </c>
      <c r="X28" s="390"/>
      <c r="Y28" s="390"/>
      <c r="Z28" s="390"/>
      <c r="AA28" s="390"/>
      <c r="AB28" s="391"/>
      <c r="AC28" s="144"/>
      <c r="AD28" s="241" t="s">
        <v>332</v>
      </c>
      <c r="AE28" s="241"/>
      <c r="AF28" s="249"/>
      <c r="AG28" s="240"/>
    </row>
    <row r="29" spans="1:33" ht="21" customHeight="1">
      <c r="A29" s="178"/>
      <c r="B29" s="180"/>
      <c r="C29" s="6"/>
      <c r="D29" s="6"/>
      <c r="E29" s="6"/>
      <c r="F29" s="6"/>
      <c r="G29" s="23"/>
      <c r="H29" s="475" t="s">
        <v>151</v>
      </c>
      <c r="I29" s="476"/>
      <c r="J29" s="476"/>
      <c r="K29" s="476"/>
      <c r="L29" s="476"/>
      <c r="M29" s="476"/>
      <c r="N29" s="476"/>
      <c r="O29" s="476"/>
      <c r="P29" s="476"/>
      <c r="Q29" s="476"/>
      <c r="R29" s="157"/>
      <c r="S29" s="474">
        <f>SUM(S19:S28)</f>
        <v>0</v>
      </c>
      <c r="T29" s="456"/>
      <c r="U29" s="456"/>
      <c r="V29" s="456"/>
      <c r="W29" s="454">
        <f>SUM(W19:W28)</f>
        <v>0</v>
      </c>
      <c r="X29" s="454"/>
      <c r="Y29" s="454"/>
      <c r="Z29" s="454"/>
      <c r="AA29" s="455"/>
      <c r="AB29" s="456"/>
      <c r="AC29" s="145"/>
      <c r="AD29" s="6"/>
      <c r="AE29" s="6"/>
      <c r="AF29" s="6"/>
      <c r="AG29" s="10"/>
    </row>
    <row r="30" spans="1:33" ht="21" customHeight="1">
      <c r="A30" s="178"/>
      <c r="B30" s="6"/>
      <c r="C30" s="13"/>
      <c r="D30" s="13"/>
      <c r="E30" s="13"/>
      <c r="F30" s="13"/>
      <c r="G30" s="239" t="s">
        <v>283</v>
      </c>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4"/>
    </row>
    <row r="31" spans="1:33" ht="13.5" customHeight="1">
      <c r="A31" s="482" t="s">
        <v>138</v>
      </c>
      <c r="B31" s="483"/>
      <c r="C31" s="392" t="s">
        <v>139</v>
      </c>
      <c r="D31" s="413"/>
      <c r="E31" s="413"/>
      <c r="F31" s="413"/>
      <c r="G31" s="413"/>
      <c r="H31" s="413"/>
      <c r="I31" s="413"/>
      <c r="J31" s="413"/>
      <c r="K31" s="413"/>
      <c r="L31" s="413"/>
      <c r="M31" s="3" t="s">
        <v>34</v>
      </c>
      <c r="N31" s="4"/>
      <c r="O31" s="4"/>
      <c r="P31" s="4"/>
      <c r="Q31" s="4"/>
      <c r="R31" s="5"/>
      <c r="S31" s="4" t="s">
        <v>33</v>
      </c>
      <c r="T31" s="4"/>
      <c r="U31" s="4"/>
      <c r="V31" s="4"/>
      <c r="W31" s="5"/>
      <c r="X31" s="392" t="s">
        <v>35</v>
      </c>
      <c r="Y31" s="393"/>
      <c r="Z31" s="393"/>
      <c r="AA31" s="394"/>
      <c r="AB31" s="392" t="s">
        <v>36</v>
      </c>
      <c r="AC31" s="393"/>
      <c r="AD31" s="393"/>
      <c r="AE31" s="393"/>
      <c r="AF31" s="393"/>
      <c r="AG31" s="394"/>
    </row>
    <row r="32" spans="1:33" ht="13.5" customHeight="1">
      <c r="A32" s="484"/>
      <c r="B32" s="485"/>
      <c r="C32" s="18" t="s">
        <v>28</v>
      </c>
      <c r="D32" s="19"/>
      <c r="E32" s="19"/>
      <c r="F32" s="19"/>
      <c r="G32" s="19"/>
      <c r="H32" s="19"/>
      <c r="I32" s="17"/>
      <c r="J32" s="17"/>
      <c r="K32" s="17"/>
      <c r="L32" s="17"/>
      <c r="M32" s="18" t="s">
        <v>29</v>
      </c>
      <c r="N32" s="19"/>
      <c r="O32" s="19"/>
      <c r="P32" s="19"/>
      <c r="Q32" s="19"/>
      <c r="R32" s="20"/>
      <c r="S32" s="19" t="s">
        <v>29</v>
      </c>
      <c r="T32" s="19"/>
      <c r="U32" s="21"/>
      <c r="V32" s="21"/>
      <c r="W32" s="22"/>
      <c r="X32" s="386" t="s">
        <v>31</v>
      </c>
      <c r="Y32" s="457"/>
      <c r="Z32" s="7"/>
      <c r="AA32" s="8"/>
      <c r="AB32" s="7"/>
      <c r="AC32" s="7"/>
      <c r="AD32" s="7"/>
      <c r="AE32" s="7"/>
      <c r="AF32" s="7"/>
      <c r="AG32" s="8"/>
    </row>
    <row r="33" spans="1:33" ht="18" customHeight="1">
      <c r="A33" s="484"/>
      <c r="B33" s="485"/>
      <c r="C33" s="137"/>
      <c r="D33" s="151"/>
      <c r="E33" s="12"/>
      <c r="F33" s="12"/>
      <c r="G33" s="12"/>
      <c r="H33" s="12"/>
      <c r="I33" s="12"/>
      <c r="J33" s="12"/>
      <c r="K33" s="12"/>
      <c r="L33" s="12"/>
      <c r="M33" s="9"/>
      <c r="N33" s="6"/>
      <c r="O33" s="6"/>
      <c r="P33" s="6"/>
      <c r="Q33" s="6"/>
      <c r="R33" s="10"/>
      <c r="S33" s="6"/>
      <c r="T33" s="6"/>
      <c r="U33" s="6"/>
      <c r="V33" s="6"/>
      <c r="W33" s="10"/>
      <c r="X33" s="458"/>
      <c r="Y33" s="459"/>
      <c r="Z33" s="460" t="s">
        <v>32</v>
      </c>
      <c r="AA33" s="461"/>
      <c r="AB33" s="138"/>
      <c r="AC33" s="138"/>
      <c r="AD33" s="138"/>
      <c r="AE33" s="6"/>
      <c r="AF33" s="6"/>
      <c r="AG33" s="10"/>
    </row>
    <row r="34" spans="1:33" ht="13.5" customHeight="1">
      <c r="A34" s="486"/>
      <c r="B34" s="487"/>
      <c r="C34" s="139"/>
      <c r="D34" s="140"/>
      <c r="E34" s="13"/>
      <c r="F34" s="13"/>
      <c r="G34" s="13"/>
      <c r="H34" s="13"/>
      <c r="I34" s="13"/>
      <c r="J34" s="13"/>
      <c r="K34" s="13"/>
      <c r="L34" s="13"/>
      <c r="M34" s="15" t="s">
        <v>30</v>
      </c>
      <c r="N34" s="13"/>
      <c r="O34" s="13"/>
      <c r="P34" s="13"/>
      <c r="Q34" s="13"/>
      <c r="R34" s="14"/>
      <c r="S34" s="16" t="s">
        <v>30</v>
      </c>
      <c r="T34" s="13"/>
      <c r="U34" s="13"/>
      <c r="V34" s="13"/>
      <c r="W34" s="14"/>
      <c r="X34" s="13"/>
      <c r="Y34" s="13"/>
      <c r="Z34" s="462"/>
      <c r="AA34" s="463"/>
      <c r="AB34" s="140"/>
      <c r="AC34" s="140"/>
      <c r="AD34" s="140"/>
      <c r="AE34" s="13"/>
      <c r="AF34" s="13"/>
      <c r="AG34" s="14"/>
    </row>
    <row r="35" spans="1:33" ht="17.25" customHeight="1">
      <c r="B35" s="1" t="s">
        <v>37</v>
      </c>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row>
    <row r="36" spans="1:33" ht="17.25" customHeight="1">
      <c r="B36" s="228" t="s">
        <v>373</v>
      </c>
      <c r="C36" s="228"/>
      <c r="D36" s="228"/>
      <c r="E36" s="228"/>
      <c r="F36" s="228"/>
      <c r="G36" s="228"/>
      <c r="H36" s="228"/>
      <c r="I36" s="228"/>
      <c r="J36" s="228"/>
      <c r="K36" s="242" t="s">
        <v>309</v>
      </c>
      <c r="L36" s="228"/>
      <c r="M36" s="395" t="s">
        <v>38</v>
      </c>
      <c r="N36" s="396"/>
      <c r="O36" s="228" t="s">
        <v>270</v>
      </c>
      <c r="P36" s="228"/>
      <c r="Q36" s="228"/>
      <c r="R36" s="228"/>
      <c r="S36" s="228"/>
      <c r="T36" s="228"/>
      <c r="U36" s="228"/>
      <c r="V36" s="1"/>
      <c r="W36" s="1"/>
      <c r="X36" s="1"/>
      <c r="Y36" s="1"/>
      <c r="Z36" s="1"/>
      <c r="AA36" s="1"/>
      <c r="AB36" s="1"/>
      <c r="AC36" s="1"/>
      <c r="AD36" s="1"/>
      <c r="AE36" s="1"/>
      <c r="AF36" s="1"/>
      <c r="AG36" s="1"/>
    </row>
    <row r="37" spans="1:33" s="64" customFormat="1" ht="17.25" customHeight="1">
      <c r="B37" s="228" t="s">
        <v>343</v>
      </c>
      <c r="C37" s="228"/>
      <c r="D37" s="228"/>
      <c r="E37" s="228"/>
      <c r="F37" s="228"/>
      <c r="G37" s="228"/>
      <c r="H37" s="228"/>
      <c r="I37" s="228"/>
      <c r="J37" s="228"/>
      <c r="K37" s="228"/>
      <c r="L37" s="228"/>
      <c r="M37" s="395" t="s">
        <v>38</v>
      </c>
      <c r="N37" s="396"/>
      <c r="O37" s="228" t="s">
        <v>271</v>
      </c>
      <c r="P37" s="228"/>
      <c r="Q37" s="228"/>
      <c r="R37" s="228"/>
      <c r="S37" s="228"/>
      <c r="T37" s="228"/>
      <c r="U37" s="228"/>
      <c r="V37" s="1"/>
      <c r="W37" s="1"/>
      <c r="X37" s="1"/>
      <c r="Y37" s="1"/>
      <c r="Z37" s="1"/>
      <c r="AA37" s="1"/>
      <c r="AB37" s="1"/>
      <c r="AC37" s="1"/>
      <c r="AD37" s="1"/>
      <c r="AE37" s="1"/>
      <c r="AF37" s="1"/>
      <c r="AG37" s="1"/>
    </row>
    <row r="38" spans="1:33" ht="17.25" customHeight="1">
      <c r="B38" s="228" t="s">
        <v>272</v>
      </c>
      <c r="C38" s="228"/>
      <c r="D38" s="228"/>
      <c r="E38" s="228"/>
      <c r="F38" s="228"/>
      <c r="G38" s="228"/>
      <c r="H38" s="228"/>
      <c r="I38" s="228"/>
      <c r="J38" s="228"/>
      <c r="K38" s="228"/>
      <c r="L38" s="228"/>
      <c r="M38" s="395" t="s">
        <v>38</v>
      </c>
      <c r="N38" s="396"/>
      <c r="O38" s="228" t="s">
        <v>273</v>
      </c>
      <c r="P38" s="228"/>
      <c r="Q38" s="228"/>
      <c r="R38" s="228"/>
      <c r="S38" s="228"/>
      <c r="T38" s="228"/>
      <c r="U38" s="228"/>
      <c r="V38" s="1"/>
      <c r="W38" s="1"/>
      <c r="X38" s="1"/>
      <c r="Y38" s="1"/>
      <c r="Z38" s="1"/>
      <c r="AA38" s="1"/>
      <c r="AB38" s="1"/>
      <c r="AC38" s="1"/>
      <c r="AD38" s="1"/>
      <c r="AE38" s="1"/>
      <c r="AF38" s="1"/>
      <c r="AG38" s="1"/>
    </row>
    <row r="39" spans="1:33" ht="17.25" customHeight="1">
      <c r="B39" s="228" t="s">
        <v>274</v>
      </c>
      <c r="C39" s="228"/>
      <c r="D39" s="228"/>
      <c r="E39" s="228"/>
      <c r="F39" s="228"/>
      <c r="G39" s="228"/>
      <c r="H39" s="228"/>
      <c r="I39" s="228"/>
      <c r="J39" s="228"/>
      <c r="K39" s="242" t="s">
        <v>310</v>
      </c>
      <c r="L39" s="228"/>
      <c r="M39" s="395" t="s">
        <v>38</v>
      </c>
      <c r="N39" s="396"/>
      <c r="O39" s="228" t="s">
        <v>273</v>
      </c>
      <c r="P39" s="228"/>
      <c r="Q39" s="228"/>
      <c r="R39" s="228"/>
      <c r="S39" s="228"/>
      <c r="T39" s="228"/>
      <c r="U39" s="228"/>
      <c r="V39" s="1"/>
      <c r="W39" s="1"/>
      <c r="X39" s="1"/>
      <c r="Y39" s="1"/>
      <c r="Z39" s="1"/>
      <c r="AA39" s="1"/>
      <c r="AB39" s="1"/>
      <c r="AC39" s="1"/>
      <c r="AD39" s="1"/>
      <c r="AE39" s="1"/>
      <c r="AF39" s="1"/>
      <c r="AG39" s="1"/>
    </row>
    <row r="40" spans="1:33" ht="16.5" customHeight="1">
      <c r="B40" s="228" t="s">
        <v>374</v>
      </c>
      <c r="C40" s="228"/>
      <c r="D40" s="228"/>
      <c r="E40" s="231"/>
      <c r="F40" s="231"/>
      <c r="G40" s="231"/>
      <c r="H40" s="231"/>
      <c r="I40" s="231"/>
      <c r="J40" s="231"/>
      <c r="K40" s="231"/>
      <c r="L40" s="231"/>
      <c r="M40" s="231"/>
      <c r="N40" s="231"/>
      <c r="O40" s="228"/>
      <c r="P40" s="228"/>
      <c r="Q40" s="228"/>
      <c r="R40" s="228"/>
      <c r="S40" s="228"/>
      <c r="T40" s="228"/>
      <c r="U40" s="228"/>
      <c r="V40" s="1"/>
      <c r="W40" s="1"/>
      <c r="X40" s="1"/>
      <c r="Y40" s="1"/>
      <c r="Z40" s="1"/>
      <c r="AA40" s="1"/>
      <c r="AB40" s="1"/>
      <c r="AC40" s="1"/>
      <c r="AD40" s="1"/>
      <c r="AE40" s="1"/>
      <c r="AF40" s="1"/>
      <c r="AG40" s="1"/>
    </row>
    <row r="41" spans="1:33" ht="16.5" customHeight="1">
      <c r="B41" s="228" t="s">
        <v>399</v>
      </c>
      <c r="C41" s="1"/>
      <c r="D41" s="1"/>
      <c r="E41" s="1"/>
      <c r="F41" s="1"/>
      <c r="G41" s="228"/>
      <c r="H41" s="1"/>
      <c r="I41" s="1"/>
      <c r="J41" s="1"/>
      <c r="K41" s="1"/>
      <c r="L41" s="1"/>
      <c r="M41" s="1"/>
      <c r="N41" s="1"/>
      <c r="O41" s="1"/>
      <c r="P41" s="1"/>
      <c r="Q41" s="1"/>
      <c r="R41" s="1"/>
      <c r="S41" s="1"/>
      <c r="T41" s="1"/>
      <c r="U41" s="1"/>
      <c r="V41" s="1"/>
      <c r="W41" s="1"/>
      <c r="X41" s="1"/>
      <c r="Y41" s="1"/>
      <c r="Z41" s="1"/>
      <c r="AA41" s="1"/>
      <c r="AB41" s="1"/>
      <c r="AC41" s="1"/>
      <c r="AD41" s="1"/>
      <c r="AE41" s="1"/>
      <c r="AF41" s="1"/>
      <c r="AG41" s="1"/>
    </row>
    <row r="42" spans="1:33" ht="15.75" customHeight="1">
      <c r="A42" s="482" t="s">
        <v>142</v>
      </c>
      <c r="B42" s="483"/>
      <c r="C42" s="392" t="s">
        <v>52</v>
      </c>
      <c r="D42" s="464"/>
      <c r="E42" s="464"/>
      <c r="F42" s="464"/>
      <c r="G42" s="464"/>
      <c r="H42" s="464"/>
      <c r="I42" s="464"/>
      <c r="J42" s="464"/>
      <c r="K42" s="464"/>
      <c r="L42" s="464"/>
      <c r="M42" s="464"/>
      <c r="N42" s="464"/>
      <c r="O42" s="464"/>
      <c r="P42" s="464"/>
      <c r="Q42" s="464"/>
      <c r="R42" s="464"/>
      <c r="S42" s="464"/>
      <c r="T42" s="464"/>
      <c r="U42" s="464"/>
      <c r="V42" s="464"/>
      <c r="W42" s="464"/>
      <c r="X42" s="464"/>
      <c r="Y42" s="464"/>
      <c r="Z42" s="464"/>
      <c r="AA42" s="465"/>
      <c r="AB42" s="386" t="s">
        <v>140</v>
      </c>
      <c r="AC42" s="387"/>
      <c r="AD42" s="388"/>
      <c r="AE42" s="386" t="s">
        <v>141</v>
      </c>
      <c r="AF42" s="457"/>
      <c r="AG42" s="480"/>
    </row>
    <row r="43" spans="1:33" ht="15.75" customHeight="1">
      <c r="A43" s="484"/>
      <c r="B43" s="485"/>
      <c r="C43" s="507" t="s">
        <v>160</v>
      </c>
      <c r="D43" s="426"/>
      <c r="E43" s="426"/>
      <c r="F43" s="426"/>
      <c r="G43" s="426"/>
      <c r="H43" s="508"/>
      <c r="I43" s="508"/>
      <c r="J43" s="508"/>
      <c r="K43" s="508"/>
      <c r="L43" s="508"/>
      <c r="M43" s="508"/>
      <c r="N43" s="508"/>
      <c r="O43" s="508"/>
      <c r="P43" s="509"/>
      <c r="Q43" s="507" t="s">
        <v>161</v>
      </c>
      <c r="R43" s="518"/>
      <c r="S43" s="518"/>
      <c r="T43" s="518"/>
      <c r="U43" s="399"/>
      <c r="V43" s="399"/>
      <c r="W43" s="399"/>
      <c r="X43" s="399"/>
      <c r="Y43" s="399"/>
      <c r="Z43" s="399"/>
      <c r="AA43" s="400"/>
      <c r="AB43" s="34"/>
      <c r="AC43" s="11"/>
      <c r="AD43" s="11"/>
      <c r="AE43" s="173"/>
      <c r="AF43" s="135"/>
      <c r="AG43" s="174"/>
    </row>
    <row r="44" spans="1:33" ht="18.75" customHeight="1">
      <c r="A44" s="484"/>
      <c r="B44" s="485"/>
      <c r="C44" s="493" t="s">
        <v>372</v>
      </c>
      <c r="D44" s="494"/>
      <c r="E44" s="494"/>
      <c r="F44" s="494"/>
      <c r="G44" s="494"/>
      <c r="H44" s="445">
        <f>SUM(S19:S21)</f>
        <v>0</v>
      </c>
      <c r="I44" s="446"/>
      <c r="J44" s="446"/>
      <c r="K44" s="447">
        <f>SUM(W19:W21)</f>
        <v>0</v>
      </c>
      <c r="L44" s="447"/>
      <c r="M44" s="447"/>
      <c r="N44" s="471"/>
      <c r="O44" s="471"/>
      <c r="P44" s="471"/>
      <c r="Q44" s="477" t="s">
        <v>372</v>
      </c>
      <c r="R44" s="478"/>
      <c r="S44" s="478"/>
      <c r="T44" s="478"/>
      <c r="U44" s="445">
        <f>SUM(S26:S28)</f>
        <v>0</v>
      </c>
      <c r="V44" s="446"/>
      <c r="W44" s="446"/>
      <c r="X44" s="447">
        <f>SUM(W26:W28)</f>
        <v>0</v>
      </c>
      <c r="Y44" s="448"/>
      <c r="Z44" s="448"/>
      <c r="AA44" s="448"/>
      <c r="AB44" s="144"/>
      <c r="AC44" s="144"/>
      <c r="AD44" s="144"/>
      <c r="AE44" s="28"/>
      <c r="AF44" s="32"/>
      <c r="AG44" s="175"/>
    </row>
    <row r="45" spans="1:33" ht="18.75" customHeight="1">
      <c r="A45" s="484"/>
      <c r="B45" s="485"/>
      <c r="C45" s="495"/>
      <c r="D45" s="496"/>
      <c r="E45" s="496"/>
      <c r="F45" s="496"/>
      <c r="G45" s="496"/>
      <c r="H45" s="449" t="s">
        <v>275</v>
      </c>
      <c r="I45" s="450"/>
      <c r="J45" s="450"/>
      <c r="K45" s="505"/>
      <c r="L45" s="506"/>
      <c r="M45" s="504" t="str">
        <f>IF(K44=0,"","円")</f>
        <v/>
      </c>
      <c r="N45" s="452"/>
      <c r="O45" s="452"/>
      <c r="P45" s="453"/>
      <c r="Q45" s="479"/>
      <c r="R45" s="479"/>
      <c r="S45" s="479"/>
      <c r="T45" s="479"/>
      <c r="U45" s="449" t="s">
        <v>275</v>
      </c>
      <c r="V45" s="450"/>
      <c r="W45" s="481"/>
      <c r="X45" s="171"/>
      <c r="Y45" s="451" t="str">
        <f>IF(X44=0,"","円")</f>
        <v/>
      </c>
      <c r="Z45" s="452"/>
      <c r="AA45" s="453"/>
      <c r="AB45" s="152"/>
      <c r="AC45" s="152"/>
      <c r="AD45" s="152"/>
      <c r="AE45" s="141"/>
      <c r="AF45" s="136"/>
      <c r="AG45" s="142"/>
    </row>
    <row r="46" spans="1:33" ht="18.75" customHeight="1">
      <c r="A46" s="484"/>
      <c r="B46" s="485"/>
      <c r="C46" s="497"/>
      <c r="D46" s="498"/>
      <c r="E46" s="498"/>
      <c r="F46" s="498"/>
      <c r="G46" s="498"/>
      <c r="H46" s="466" t="s">
        <v>276</v>
      </c>
      <c r="I46" s="467"/>
      <c r="J46" s="467"/>
      <c r="K46" s="502"/>
      <c r="L46" s="503"/>
      <c r="M46" s="504" t="str">
        <f>IF(K44=0,"","円")</f>
        <v/>
      </c>
      <c r="N46" s="452"/>
      <c r="O46" s="452"/>
      <c r="P46" s="453"/>
      <c r="Q46" s="479"/>
      <c r="R46" s="479"/>
      <c r="S46" s="479"/>
      <c r="T46" s="479"/>
      <c r="U46" s="466" t="s">
        <v>276</v>
      </c>
      <c r="V46" s="467"/>
      <c r="W46" s="468"/>
      <c r="X46" s="172"/>
      <c r="Y46" s="451" t="str">
        <f>IF(X44=0,"","円")</f>
        <v/>
      </c>
      <c r="Z46" s="452"/>
      <c r="AA46" s="453"/>
      <c r="AB46" s="472" t="s">
        <v>104</v>
      </c>
      <c r="AC46" s="413"/>
      <c r="AD46" s="413"/>
      <c r="AE46" s="413"/>
      <c r="AF46" s="413"/>
      <c r="AG46" s="473"/>
    </row>
    <row r="47" spans="1:33" ht="18.75" customHeight="1">
      <c r="A47" s="484"/>
      <c r="B47" s="485"/>
      <c r="C47" s="501" t="s">
        <v>344</v>
      </c>
      <c r="D47" s="496"/>
      <c r="E47" s="496"/>
      <c r="F47" s="496"/>
      <c r="G47" s="496"/>
      <c r="H47" s="488">
        <f>S22</f>
        <v>0</v>
      </c>
      <c r="I47" s="489"/>
      <c r="J47" s="489"/>
      <c r="K47" s="490">
        <f>W22</f>
        <v>0</v>
      </c>
      <c r="L47" s="490"/>
      <c r="M47" s="490"/>
      <c r="N47" s="491"/>
      <c r="O47" s="491"/>
      <c r="P47" s="491"/>
      <c r="Q47" s="477" t="s">
        <v>93</v>
      </c>
      <c r="R47" s="478"/>
      <c r="S47" s="478"/>
      <c r="T47" s="478"/>
      <c r="U47" s="445">
        <f>S24+S25</f>
        <v>0</v>
      </c>
      <c r="V47" s="446"/>
      <c r="W47" s="446"/>
      <c r="X47" s="447">
        <f>W24+W25</f>
        <v>0</v>
      </c>
      <c r="Y47" s="448"/>
      <c r="Z47" s="448"/>
      <c r="AA47" s="448"/>
      <c r="AB47" s="147"/>
      <c r="AC47" s="147"/>
      <c r="AD47" s="147"/>
      <c r="AE47" s="149"/>
      <c r="AF47" s="149"/>
      <c r="AG47" s="30"/>
    </row>
    <row r="48" spans="1:33" ht="18.75" customHeight="1">
      <c r="A48" s="484"/>
      <c r="B48" s="485"/>
      <c r="C48" s="492" t="s">
        <v>47</v>
      </c>
      <c r="D48" s="413"/>
      <c r="E48" s="413"/>
      <c r="F48" s="413"/>
      <c r="G48" s="413"/>
      <c r="H48" s="488">
        <f>S23</f>
        <v>0</v>
      </c>
      <c r="I48" s="489"/>
      <c r="J48" s="489"/>
      <c r="K48" s="490">
        <f>W23</f>
        <v>0</v>
      </c>
      <c r="L48" s="490"/>
      <c r="M48" s="490"/>
      <c r="N48" s="491"/>
      <c r="O48" s="491"/>
      <c r="P48" s="491"/>
      <c r="Q48" s="479"/>
      <c r="R48" s="479"/>
      <c r="S48" s="479"/>
      <c r="T48" s="479"/>
      <c r="U48" s="449" t="s">
        <v>275</v>
      </c>
      <c r="V48" s="450"/>
      <c r="W48" s="450"/>
      <c r="X48" s="171"/>
      <c r="Y48" s="451" t="str">
        <f>IF(X47=0,"","円")</f>
        <v/>
      </c>
      <c r="Z48" s="452"/>
      <c r="AA48" s="453"/>
      <c r="AB48" s="148"/>
      <c r="AC48" s="148"/>
      <c r="AD48" s="148"/>
      <c r="AE48" s="150"/>
      <c r="AF48" s="150"/>
      <c r="AG48" s="66"/>
    </row>
    <row r="49" spans="1:33" ht="18.75" customHeight="1">
      <c r="A49" s="486"/>
      <c r="B49" s="487"/>
      <c r="C49" s="154"/>
      <c r="D49" s="153"/>
      <c r="E49" s="153"/>
      <c r="F49" s="153"/>
      <c r="G49" s="153"/>
      <c r="H49" s="141"/>
      <c r="I49" s="136"/>
      <c r="J49" s="142"/>
      <c r="K49" s="136"/>
      <c r="L49" s="136"/>
      <c r="M49" s="136"/>
      <c r="N49" s="136"/>
      <c r="O49" s="136"/>
      <c r="P49" s="142"/>
      <c r="Q49" s="499"/>
      <c r="R49" s="500"/>
      <c r="S49" s="500"/>
      <c r="T49" s="500"/>
      <c r="U49" s="466" t="s">
        <v>276</v>
      </c>
      <c r="V49" s="467"/>
      <c r="W49" s="467"/>
      <c r="X49" s="172"/>
      <c r="Y49" s="442" t="str">
        <f>IF(X47=0,"","円")</f>
        <v/>
      </c>
      <c r="Z49" s="443"/>
      <c r="AA49" s="444"/>
      <c r="AB49" s="146"/>
      <c r="AC49" s="146"/>
      <c r="AD49" s="146"/>
      <c r="AE49" s="13"/>
      <c r="AF49" s="13"/>
      <c r="AG49" s="14"/>
    </row>
    <row r="50" spans="1:33" ht="26.45" customHeight="1">
      <c r="A50" s="276" t="s">
        <v>342</v>
      </c>
      <c r="B50" s="259"/>
      <c r="C50" s="260"/>
      <c r="D50" s="260"/>
      <c r="E50" s="260"/>
      <c r="F50" s="260"/>
      <c r="G50" s="260"/>
      <c r="H50" s="259"/>
      <c r="I50" s="259"/>
      <c r="J50" s="259"/>
      <c r="K50" s="259"/>
      <c r="L50" s="259"/>
      <c r="M50" s="259"/>
      <c r="N50" s="259"/>
      <c r="O50" s="259"/>
      <c r="P50" s="259"/>
      <c r="Q50" s="261"/>
      <c r="R50" s="261"/>
      <c r="S50" s="261"/>
      <c r="T50" s="261"/>
      <c r="U50" s="262"/>
      <c r="V50" s="259"/>
      <c r="W50" s="259"/>
      <c r="X50" s="263"/>
      <c r="Y50" s="264"/>
      <c r="Z50" s="264"/>
      <c r="AA50" s="264"/>
      <c r="AB50" s="263"/>
      <c r="AC50" s="263"/>
      <c r="AD50" s="263"/>
      <c r="AE50" s="259"/>
      <c r="AF50" s="259"/>
      <c r="AG50" s="259"/>
    </row>
  </sheetData>
  <mergeCells count="107">
    <mergeCell ref="C43:P43"/>
    <mergeCell ref="B24:C24"/>
    <mergeCell ref="B25:C25"/>
    <mergeCell ref="B26:C26"/>
    <mergeCell ref="D24:E24"/>
    <mergeCell ref="D25:E25"/>
    <mergeCell ref="D26:E26"/>
    <mergeCell ref="D19:E19"/>
    <mergeCell ref="B19:C19"/>
    <mergeCell ref="B20:C20"/>
    <mergeCell ref="B22:C22"/>
    <mergeCell ref="B23:C23"/>
    <mergeCell ref="B21:C21"/>
    <mergeCell ref="D27:E27"/>
    <mergeCell ref="I19:M20"/>
    <mergeCell ref="I21:M21"/>
    <mergeCell ref="I23:Q23"/>
    <mergeCell ref="D28:E28"/>
    <mergeCell ref="G24:G28"/>
    <mergeCell ref="A42:B49"/>
    <mergeCell ref="Q43:AA43"/>
    <mergeCell ref="X44:AA44"/>
    <mergeCell ref="U49:W49"/>
    <mergeCell ref="H44:J44"/>
    <mergeCell ref="H45:J45"/>
    <mergeCell ref="H46:J46"/>
    <mergeCell ref="H47:J47"/>
    <mergeCell ref="H48:J48"/>
    <mergeCell ref="K47:P47"/>
    <mergeCell ref="K48:P48"/>
    <mergeCell ref="C48:G48"/>
    <mergeCell ref="C44:G46"/>
    <mergeCell ref="Q47:T49"/>
    <mergeCell ref="C47:G47"/>
    <mergeCell ref="K46:L46"/>
    <mergeCell ref="M45:P45"/>
    <mergeCell ref="M46:P46"/>
    <mergeCell ref="K45:L45"/>
    <mergeCell ref="Y49:AA49"/>
    <mergeCell ref="U47:W47"/>
    <mergeCell ref="X47:AA47"/>
    <mergeCell ref="U48:W48"/>
    <mergeCell ref="Y48:AA48"/>
    <mergeCell ref="B28:C28"/>
    <mergeCell ref="B27:C27"/>
    <mergeCell ref="W29:AB29"/>
    <mergeCell ref="X32:Y33"/>
    <mergeCell ref="Z33:AA34"/>
    <mergeCell ref="C42:AA42"/>
    <mergeCell ref="U46:W46"/>
    <mergeCell ref="W27:AB27"/>
    <mergeCell ref="U44:W44"/>
    <mergeCell ref="K44:P44"/>
    <mergeCell ref="AB46:AG46"/>
    <mergeCell ref="S29:V29"/>
    <mergeCell ref="H29:Q29"/>
    <mergeCell ref="Y45:AA45"/>
    <mergeCell ref="Y46:AA46"/>
    <mergeCell ref="Q44:T46"/>
    <mergeCell ref="AE42:AG42"/>
    <mergeCell ref="U45:W45"/>
    <mergeCell ref="A31:B34"/>
    <mergeCell ref="AA1:AG1"/>
    <mergeCell ref="B11:AG11"/>
    <mergeCell ref="G19:G23"/>
    <mergeCell ref="H19:H21"/>
    <mergeCell ref="S19:V19"/>
    <mergeCell ref="D20:E20"/>
    <mergeCell ref="D21:E21"/>
    <mergeCell ref="G16:S16"/>
    <mergeCell ref="I22:Q22"/>
    <mergeCell ref="W18:AB18"/>
    <mergeCell ref="T16:AB16"/>
    <mergeCell ref="W19:AB19"/>
    <mergeCell ref="W20:AB20"/>
    <mergeCell ref="W21:AB21"/>
    <mergeCell ref="W22:AB22"/>
    <mergeCell ref="S18:V18"/>
    <mergeCell ref="W23:AB23"/>
    <mergeCell ref="S20:V20"/>
    <mergeCell ref="D22:E22"/>
    <mergeCell ref="D23:E23"/>
    <mergeCell ref="B17:E18"/>
    <mergeCell ref="S21:V21"/>
    <mergeCell ref="S22:V22"/>
    <mergeCell ref="S23:V23"/>
    <mergeCell ref="AB42:AD42"/>
    <mergeCell ref="W24:AB24"/>
    <mergeCell ref="W25:AB25"/>
    <mergeCell ref="W26:AB26"/>
    <mergeCell ref="X31:AA31"/>
    <mergeCell ref="M38:N38"/>
    <mergeCell ref="M39:N39"/>
    <mergeCell ref="S24:V24"/>
    <mergeCell ref="W28:AB28"/>
    <mergeCell ref="S26:V26"/>
    <mergeCell ref="H24:M25"/>
    <mergeCell ref="I28:M28"/>
    <mergeCell ref="S28:V28"/>
    <mergeCell ref="S27:V27"/>
    <mergeCell ref="S25:V25"/>
    <mergeCell ref="AB31:AG31"/>
    <mergeCell ref="M36:N36"/>
    <mergeCell ref="H26:H28"/>
    <mergeCell ref="I26:M27"/>
    <mergeCell ref="M37:N37"/>
    <mergeCell ref="C31:L31"/>
  </mergeCells>
  <phoneticPr fontId="1"/>
  <pageMargins left="0.59055118110236227" right="0.39370078740157483" top="0.78740157480314965" bottom="0.43307086614173229" header="0.51181102362204722" footer="0.51181102362204722"/>
  <pageSetup paperSize="9" scale="95" orientation="portrait" horizontalDpi="300" verticalDpi="3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Z51"/>
  <sheetViews>
    <sheetView showGridLines="0" topLeftCell="N28" zoomScaleNormal="100" workbookViewId="0">
      <selection activeCell="D17" sqref="D17"/>
    </sheetView>
  </sheetViews>
  <sheetFormatPr defaultRowHeight="13.5"/>
  <cols>
    <col min="1" max="1" width="3.125" customWidth="1"/>
    <col min="2" max="2" width="3.625" customWidth="1"/>
    <col min="3" max="3" width="6.75" customWidth="1"/>
    <col min="4" max="4" width="9.75" customWidth="1"/>
    <col min="5" max="5" width="7.375" customWidth="1"/>
    <col min="6" max="6" width="3.875" customWidth="1"/>
    <col min="7" max="8" width="9.25" customWidth="1"/>
    <col min="9" max="11" width="9.5" customWidth="1"/>
    <col min="12" max="12" width="9.5" hidden="1" customWidth="1"/>
    <col min="13" max="13" width="9.5" customWidth="1"/>
    <col min="14" max="14" width="7.125" customWidth="1"/>
    <col min="15" max="16" width="5.625" customWidth="1"/>
    <col min="26" max="26" width="9.625" customWidth="1"/>
  </cols>
  <sheetData>
    <row r="1" spans="1:26" ht="17.25" customHeight="1">
      <c r="A1" s="40" t="s">
        <v>247</v>
      </c>
      <c r="B1" s="1"/>
      <c r="C1" s="1"/>
      <c r="D1" s="1"/>
      <c r="E1" s="36" t="s">
        <v>45</v>
      </c>
      <c r="F1" s="230" t="s">
        <v>253</v>
      </c>
      <c r="G1" s="519" t="s">
        <v>375</v>
      </c>
      <c r="H1" s="522"/>
      <c r="I1" s="522"/>
      <c r="J1" s="522"/>
      <c r="K1" s="523"/>
      <c r="L1" s="334"/>
      <c r="M1" s="255"/>
      <c r="N1" s="255"/>
      <c r="O1" s="40" t="s">
        <v>247</v>
      </c>
    </row>
    <row r="2" spans="1:26" ht="18" customHeight="1">
      <c r="A2" s="1"/>
      <c r="B2" s="1"/>
      <c r="C2" s="1"/>
      <c r="D2" s="1"/>
      <c r="E2" s="33"/>
      <c r="F2" s="226" t="s">
        <v>254</v>
      </c>
      <c r="G2" s="519" t="s">
        <v>268</v>
      </c>
      <c r="H2" s="522"/>
      <c r="I2" s="522"/>
      <c r="J2" s="522"/>
      <c r="K2" s="523"/>
      <c r="L2" s="334"/>
      <c r="M2" s="255"/>
      <c r="N2" s="255"/>
      <c r="P2" s="228" t="s">
        <v>371</v>
      </c>
    </row>
    <row r="3" spans="1:26" ht="18" customHeight="1">
      <c r="A3" s="1"/>
      <c r="B3" s="1"/>
      <c r="C3" s="1"/>
      <c r="D3" s="1"/>
      <c r="E3" s="37" t="s">
        <v>46</v>
      </c>
      <c r="F3" s="278" t="s">
        <v>311</v>
      </c>
      <c r="G3" s="519" t="s">
        <v>376</v>
      </c>
      <c r="H3" s="522"/>
      <c r="I3" s="522"/>
      <c r="J3" s="522"/>
      <c r="K3" s="523"/>
      <c r="L3" s="334"/>
      <c r="M3" s="255"/>
      <c r="N3" s="255"/>
      <c r="P3" s="228" t="s">
        <v>397</v>
      </c>
    </row>
    <row r="4" spans="1:26" ht="7.5" customHeight="1">
      <c r="A4" s="39"/>
      <c r="B4" s="1"/>
      <c r="C4" s="1"/>
      <c r="D4" s="1"/>
      <c r="E4" s="1"/>
      <c r="F4" s="1"/>
      <c r="G4" s="1"/>
      <c r="H4" s="1"/>
      <c r="I4" s="1"/>
      <c r="J4" s="1"/>
      <c r="K4" s="1"/>
      <c r="L4" s="1"/>
      <c r="P4" s="191"/>
      <c r="Q4" s="192"/>
      <c r="R4" s="192"/>
      <c r="S4" s="192"/>
      <c r="T4" s="192"/>
      <c r="U4" s="192"/>
      <c r="V4" s="192"/>
      <c r="W4" s="192"/>
      <c r="X4" s="192"/>
      <c r="Y4" s="192"/>
      <c r="Z4" s="192"/>
    </row>
    <row r="5" spans="1:26" ht="12.75" customHeight="1">
      <c r="A5" s="553" t="s">
        <v>48</v>
      </c>
      <c r="B5" s="530" t="s">
        <v>354</v>
      </c>
      <c r="C5" s="531"/>
      <c r="D5" s="536" t="s">
        <v>163</v>
      </c>
      <c r="E5" s="539" t="s">
        <v>164</v>
      </c>
      <c r="F5" s="539" t="s">
        <v>96</v>
      </c>
      <c r="G5" s="556" t="s">
        <v>146</v>
      </c>
      <c r="H5" s="550" t="s">
        <v>97</v>
      </c>
      <c r="I5" s="306" t="s">
        <v>98</v>
      </c>
      <c r="J5" s="307" t="s">
        <v>147</v>
      </c>
      <c r="K5" s="304" t="s">
        <v>100</v>
      </c>
      <c r="L5" s="304"/>
      <c r="M5" s="339" t="s">
        <v>101</v>
      </c>
      <c r="N5" s="379" t="s">
        <v>394</v>
      </c>
      <c r="P5" s="40" t="s">
        <v>49</v>
      </c>
      <c r="Q5" s="1"/>
      <c r="R5" s="1"/>
      <c r="S5" s="1"/>
      <c r="T5" s="1"/>
      <c r="U5" s="1"/>
      <c r="V5" s="1"/>
      <c r="W5" s="1"/>
      <c r="X5" s="1"/>
      <c r="Y5" s="1"/>
    </row>
    <row r="6" spans="1:26" ht="12.75" customHeight="1">
      <c r="A6" s="554"/>
      <c r="B6" s="532"/>
      <c r="C6" s="533"/>
      <c r="D6" s="537"/>
      <c r="E6" s="540"/>
      <c r="F6" s="540"/>
      <c r="G6" s="557"/>
      <c r="H6" s="551"/>
      <c r="I6" s="301" t="s">
        <v>94</v>
      </c>
      <c r="J6" s="308" t="s">
        <v>95</v>
      </c>
      <c r="K6" s="325" t="s">
        <v>102</v>
      </c>
      <c r="L6" s="309" t="s">
        <v>350</v>
      </c>
      <c r="M6" s="252" t="s">
        <v>103</v>
      </c>
      <c r="N6" s="380" t="s">
        <v>395</v>
      </c>
      <c r="P6" s="1"/>
      <c r="Q6" s="1" t="s">
        <v>316</v>
      </c>
      <c r="R6" s="1"/>
      <c r="S6" s="1"/>
      <c r="T6" s="1"/>
      <c r="U6" s="1"/>
      <c r="V6" s="1"/>
      <c r="W6" s="1"/>
      <c r="X6" s="1"/>
      <c r="Y6" s="1"/>
    </row>
    <row r="7" spans="1:26" ht="12.75" customHeight="1" thickBot="1">
      <c r="A7" s="555"/>
      <c r="B7" s="534"/>
      <c r="C7" s="535"/>
      <c r="D7" s="538"/>
      <c r="E7" s="541"/>
      <c r="F7" s="541"/>
      <c r="G7" s="558"/>
      <c r="H7" s="552"/>
      <c r="I7" s="323"/>
      <c r="J7" s="324"/>
      <c r="K7" s="224" t="s">
        <v>39</v>
      </c>
      <c r="L7" s="303"/>
      <c r="M7" s="225" t="s">
        <v>368</v>
      </c>
      <c r="N7" s="380" t="s">
        <v>396</v>
      </c>
      <c r="P7" s="1"/>
      <c r="Q7" s="1" t="s">
        <v>144</v>
      </c>
      <c r="R7" s="1"/>
      <c r="S7" s="1"/>
      <c r="T7" s="1"/>
      <c r="U7" s="1"/>
      <c r="V7" s="1"/>
      <c r="W7" s="1"/>
      <c r="X7" s="1"/>
      <c r="Y7" s="1"/>
    </row>
    <row r="8" spans="1:26" ht="17.25" customHeight="1">
      <c r="A8" s="27"/>
      <c r="B8" s="525"/>
      <c r="C8" s="526"/>
      <c r="D8" s="41"/>
      <c r="E8" s="42"/>
      <c r="F8" s="42"/>
      <c r="G8" s="322"/>
      <c r="H8" s="322"/>
      <c r="I8" s="327"/>
      <c r="J8" s="298"/>
      <c r="K8" s="305" t="str">
        <f>IF(A8="","",IF(A8=1,IF(I8&lt;40000,0,I8-40000),IF(OR(A8=2,A8=3),IF(I8&lt;20000,0,I8-20000))))</f>
        <v/>
      </c>
      <c r="L8" s="354" t="str">
        <f>IF(A8="","",IF(A8=1,ROUND((I8-K8-4000)*0.444,0),ROUND((I8-K8)*0.333,0)))</f>
        <v/>
      </c>
      <c r="M8" s="332" t="str">
        <f>IF(A8="","",(I8-K8))</f>
        <v/>
      </c>
      <c r="N8" s="375" t="str">
        <f>IF(A8="","",IF(A8=1,IF(I8&gt;40000,28000,M8-12000),M8))</f>
        <v/>
      </c>
      <c r="P8" s="1"/>
      <c r="Q8" s="1" t="s">
        <v>165</v>
      </c>
      <c r="R8" s="1"/>
      <c r="S8" s="1"/>
      <c r="T8" s="1"/>
      <c r="U8" s="1"/>
      <c r="V8" s="1"/>
      <c r="W8" s="1"/>
      <c r="X8" s="1"/>
      <c r="Y8" s="1"/>
    </row>
    <row r="9" spans="1:26" ht="18" customHeight="1">
      <c r="A9" s="27"/>
      <c r="B9" s="527"/>
      <c r="C9" s="528"/>
      <c r="D9" s="43"/>
      <c r="E9" s="44"/>
      <c r="F9" s="43"/>
      <c r="G9" s="56"/>
      <c r="H9" s="56"/>
      <c r="I9" s="290"/>
      <c r="J9" s="298"/>
      <c r="K9" s="288" t="str">
        <f t="shared" ref="K9:K20" si="0">IF(A9="","",IF(A9=1,IF(I9&lt;40000,0,I9-40000),IF(OR(A9=2,A9=3),IF(I9&lt;20000,0,I9-20000))))</f>
        <v/>
      </c>
      <c r="L9" s="355" t="str">
        <f t="shared" ref="L9:L20" si="1">IF(A9="","",IF(A9=1,ROUND((I9-K9-4000)*0.444,0),ROUND((I9-K9)*0.333,0)))</f>
        <v/>
      </c>
      <c r="M9" s="333" t="str">
        <f t="shared" ref="M9:M20" si="2">IF(A9="","",(I9-K9))</f>
        <v/>
      </c>
      <c r="N9" s="375" t="str">
        <f t="shared" ref="N9:N20" si="3">IF(A9="","",IF(A9=1,IF(I9&gt;40000,28000,M9-12000),M9))</f>
        <v/>
      </c>
      <c r="P9" s="1"/>
      <c r="Q9" s="1" t="s">
        <v>159</v>
      </c>
      <c r="R9" s="1"/>
      <c r="S9" s="1"/>
      <c r="T9" s="1"/>
      <c r="U9" s="1"/>
      <c r="V9" s="1"/>
      <c r="W9" s="1"/>
      <c r="X9" s="1"/>
      <c r="Y9" s="1"/>
    </row>
    <row r="10" spans="1:26" ht="17.25" customHeight="1">
      <c r="A10" s="27"/>
      <c r="B10" s="527"/>
      <c r="C10" s="528"/>
      <c r="D10" s="41"/>
      <c r="E10" s="42"/>
      <c r="F10" s="41"/>
      <c r="G10" s="56"/>
      <c r="H10" s="56"/>
      <c r="I10" s="290"/>
      <c r="J10" s="298"/>
      <c r="K10" s="288" t="str">
        <f t="shared" si="0"/>
        <v/>
      </c>
      <c r="L10" s="356" t="str">
        <f t="shared" si="1"/>
        <v/>
      </c>
      <c r="M10" s="333" t="str">
        <f t="shared" si="2"/>
        <v/>
      </c>
      <c r="N10" s="375" t="str">
        <f t="shared" si="3"/>
        <v/>
      </c>
      <c r="Q10" s="1" t="s">
        <v>149</v>
      </c>
      <c r="R10" s="1"/>
      <c r="S10" s="1"/>
      <c r="T10" s="1"/>
      <c r="U10" s="1"/>
      <c r="V10" s="1"/>
      <c r="W10" s="1"/>
      <c r="X10" s="1"/>
      <c r="Y10" s="1"/>
    </row>
    <row r="11" spans="1:26" ht="18" customHeight="1">
      <c r="A11" s="27"/>
      <c r="B11" s="527"/>
      <c r="C11" s="528"/>
      <c r="D11" s="43"/>
      <c r="E11" s="44"/>
      <c r="F11" s="43"/>
      <c r="G11" s="56"/>
      <c r="H11" s="56"/>
      <c r="I11" s="290"/>
      <c r="J11" s="298"/>
      <c r="K11" s="288" t="str">
        <f t="shared" si="0"/>
        <v/>
      </c>
      <c r="L11" s="356" t="str">
        <f t="shared" si="1"/>
        <v/>
      </c>
      <c r="M11" s="333" t="str">
        <f t="shared" si="2"/>
        <v/>
      </c>
      <c r="N11" s="375" t="str">
        <f t="shared" si="3"/>
        <v/>
      </c>
      <c r="P11" s="1"/>
      <c r="Q11" s="1" t="s">
        <v>167</v>
      </c>
      <c r="R11" s="1"/>
      <c r="S11" s="1"/>
      <c r="T11" s="1"/>
      <c r="U11" s="1"/>
      <c r="V11" s="1"/>
      <c r="W11" s="1"/>
      <c r="X11" s="1"/>
      <c r="Y11" s="1"/>
    </row>
    <row r="12" spans="1:26" ht="17.25" customHeight="1">
      <c r="A12" s="27"/>
      <c r="B12" s="527"/>
      <c r="C12" s="528"/>
      <c r="D12" s="41"/>
      <c r="E12" s="42"/>
      <c r="F12" s="41"/>
      <c r="G12" s="56"/>
      <c r="H12" s="56"/>
      <c r="I12" s="290"/>
      <c r="J12" s="298"/>
      <c r="K12" s="288" t="str">
        <f t="shared" si="0"/>
        <v/>
      </c>
      <c r="L12" s="357" t="str">
        <f t="shared" si="1"/>
        <v/>
      </c>
      <c r="M12" s="333" t="str">
        <f t="shared" si="2"/>
        <v/>
      </c>
      <c r="N12" s="375" t="str">
        <f t="shared" si="3"/>
        <v/>
      </c>
      <c r="P12" s="1"/>
      <c r="Q12" s="194" t="s">
        <v>405</v>
      </c>
      <c r="R12" s="1"/>
      <c r="S12" s="1"/>
      <c r="T12" s="1"/>
      <c r="X12" s="1"/>
      <c r="Y12" s="1"/>
    </row>
    <row r="13" spans="1:26" ht="18" customHeight="1">
      <c r="A13" s="27"/>
      <c r="B13" s="527"/>
      <c r="C13" s="528"/>
      <c r="D13" s="43"/>
      <c r="E13" s="44"/>
      <c r="F13" s="43"/>
      <c r="G13" s="56"/>
      <c r="H13" s="56"/>
      <c r="I13" s="290"/>
      <c r="J13" s="298"/>
      <c r="K13" s="288" t="str">
        <f t="shared" si="0"/>
        <v/>
      </c>
      <c r="L13" s="357" t="str">
        <f t="shared" si="1"/>
        <v/>
      </c>
      <c r="M13" s="333" t="str">
        <f t="shared" si="2"/>
        <v/>
      </c>
      <c r="N13" s="375" t="str">
        <f t="shared" si="3"/>
        <v/>
      </c>
      <c r="P13" s="1"/>
      <c r="Q13" s="228" t="s">
        <v>357</v>
      </c>
      <c r="U13" s="1"/>
      <c r="V13" s="1"/>
      <c r="W13" s="1"/>
      <c r="X13" s="1"/>
      <c r="Y13" s="1"/>
    </row>
    <row r="14" spans="1:26" ht="17.25" customHeight="1">
      <c r="A14" s="248"/>
      <c r="B14" s="527"/>
      <c r="C14" s="528"/>
      <c r="D14" s="41"/>
      <c r="E14" s="42"/>
      <c r="F14" s="41"/>
      <c r="G14" s="56"/>
      <c r="H14" s="56"/>
      <c r="I14" s="290"/>
      <c r="J14" s="298"/>
      <c r="K14" s="288" t="str">
        <f t="shared" si="0"/>
        <v/>
      </c>
      <c r="L14" s="357" t="str">
        <f t="shared" si="1"/>
        <v/>
      </c>
      <c r="M14" s="333" t="str">
        <f t="shared" si="2"/>
        <v/>
      </c>
      <c r="N14" s="375" t="str">
        <f t="shared" si="3"/>
        <v/>
      </c>
      <c r="P14" s="1"/>
      <c r="Q14" s="228" t="s">
        <v>377</v>
      </c>
      <c r="R14" s="1"/>
      <c r="S14" s="194"/>
      <c r="U14" s="1"/>
      <c r="V14" s="1"/>
      <c r="W14" s="1"/>
      <c r="X14" s="1"/>
      <c r="Y14" s="1"/>
    </row>
    <row r="15" spans="1:26" ht="18" customHeight="1">
      <c r="A15" s="248"/>
      <c r="B15" s="527"/>
      <c r="C15" s="528"/>
      <c r="D15" s="43"/>
      <c r="E15" s="44"/>
      <c r="F15" s="43"/>
      <c r="G15" s="56"/>
      <c r="H15" s="56"/>
      <c r="I15" s="290"/>
      <c r="J15" s="298"/>
      <c r="K15" s="288" t="str">
        <f t="shared" si="0"/>
        <v/>
      </c>
      <c r="L15" s="357" t="str">
        <f t="shared" si="1"/>
        <v/>
      </c>
      <c r="M15" s="333" t="str">
        <f t="shared" si="2"/>
        <v/>
      </c>
      <c r="N15" s="375" t="str">
        <f t="shared" si="3"/>
        <v/>
      </c>
      <c r="P15" s="1"/>
      <c r="Q15" s="228"/>
      <c r="R15" s="1"/>
      <c r="S15" s="1"/>
      <c r="U15" s="1"/>
      <c r="V15" s="1"/>
      <c r="W15" s="1"/>
      <c r="X15" s="1"/>
      <c r="Y15" s="1"/>
    </row>
    <row r="16" spans="1:26" ht="17.25" customHeight="1">
      <c r="A16" s="248"/>
      <c r="B16" s="527"/>
      <c r="C16" s="528"/>
      <c r="D16" s="41"/>
      <c r="E16" s="42"/>
      <c r="F16" s="41"/>
      <c r="G16" s="56"/>
      <c r="H16" s="56"/>
      <c r="I16" s="290"/>
      <c r="J16" s="298"/>
      <c r="K16" s="288" t="str">
        <f t="shared" si="0"/>
        <v/>
      </c>
      <c r="L16" s="357" t="str">
        <f t="shared" si="1"/>
        <v/>
      </c>
      <c r="M16" s="333" t="str">
        <f t="shared" si="2"/>
        <v/>
      </c>
      <c r="N16" s="375" t="str">
        <f t="shared" si="3"/>
        <v/>
      </c>
      <c r="P16" s="251" t="s">
        <v>50</v>
      </c>
      <c r="Q16" s="228"/>
      <c r="R16" s="1"/>
      <c r="S16" s="1"/>
      <c r="U16" s="1"/>
      <c r="V16" s="1"/>
      <c r="W16" s="1"/>
      <c r="X16" s="1"/>
      <c r="Y16" s="1"/>
    </row>
    <row r="17" spans="1:25" ht="18" customHeight="1">
      <c r="A17" s="248"/>
      <c r="B17" s="527"/>
      <c r="C17" s="528"/>
      <c r="D17" s="43"/>
      <c r="E17" s="44"/>
      <c r="F17" s="43"/>
      <c r="G17" s="56"/>
      <c r="H17" s="56"/>
      <c r="I17" s="290"/>
      <c r="J17" s="298"/>
      <c r="K17" s="288" t="str">
        <f t="shared" si="0"/>
        <v/>
      </c>
      <c r="L17" s="357" t="str">
        <f t="shared" si="1"/>
        <v/>
      </c>
      <c r="M17" s="333" t="str">
        <f t="shared" si="2"/>
        <v/>
      </c>
      <c r="N17" s="375" t="str">
        <f t="shared" si="3"/>
        <v/>
      </c>
      <c r="P17" s="228"/>
      <c r="Q17" s="228" t="s">
        <v>400</v>
      </c>
      <c r="S17" s="1"/>
      <c r="U17" s="1"/>
      <c r="V17" s="1"/>
      <c r="W17" s="1"/>
      <c r="X17" s="1"/>
      <c r="Y17" s="1"/>
    </row>
    <row r="18" spans="1:25" ht="18" customHeight="1">
      <c r="A18" s="248"/>
      <c r="B18" s="527"/>
      <c r="C18" s="528"/>
      <c r="D18" s="43"/>
      <c r="E18" s="44"/>
      <c r="F18" s="43"/>
      <c r="G18" s="56"/>
      <c r="H18" s="56"/>
      <c r="I18" s="290"/>
      <c r="J18" s="298"/>
      <c r="K18" s="288" t="str">
        <f t="shared" si="0"/>
        <v/>
      </c>
      <c r="L18" s="357" t="str">
        <f t="shared" si="1"/>
        <v/>
      </c>
      <c r="M18" s="333" t="str">
        <f t="shared" si="2"/>
        <v/>
      </c>
      <c r="N18" s="375" t="str">
        <f t="shared" si="3"/>
        <v/>
      </c>
      <c r="P18" s="228"/>
      <c r="Q18" s="228" t="s">
        <v>369</v>
      </c>
      <c r="R18" s="1"/>
      <c r="S18" s="1"/>
      <c r="T18" s="1"/>
      <c r="U18" s="1"/>
      <c r="V18" s="1"/>
      <c r="W18" s="1"/>
      <c r="X18" s="1"/>
      <c r="Y18" s="1"/>
    </row>
    <row r="19" spans="1:25" ht="18" customHeight="1">
      <c r="A19" s="248"/>
      <c r="B19" s="527"/>
      <c r="C19" s="528"/>
      <c r="D19" s="43"/>
      <c r="E19" s="44"/>
      <c r="F19" s="43"/>
      <c r="G19" s="57"/>
      <c r="H19" s="57"/>
      <c r="I19" s="290"/>
      <c r="J19" s="298"/>
      <c r="K19" s="288" t="str">
        <f t="shared" si="0"/>
        <v/>
      </c>
      <c r="L19" s="357" t="str">
        <f t="shared" si="1"/>
        <v/>
      </c>
      <c r="M19" s="333" t="str">
        <f t="shared" si="2"/>
        <v/>
      </c>
      <c r="N19" s="375" t="str">
        <f t="shared" si="3"/>
        <v/>
      </c>
      <c r="P19" s="228"/>
      <c r="Q19" s="228" t="s">
        <v>143</v>
      </c>
      <c r="R19" s="1"/>
      <c r="S19" s="1"/>
      <c r="T19" s="1"/>
      <c r="U19" s="1"/>
      <c r="V19" s="1"/>
      <c r="W19" s="1"/>
      <c r="X19" s="1"/>
      <c r="Y19" s="1"/>
    </row>
    <row r="20" spans="1:25" ht="17.25" customHeight="1" thickBot="1">
      <c r="A20" s="248"/>
      <c r="B20" s="527"/>
      <c r="C20" s="528"/>
      <c r="D20" s="41"/>
      <c r="E20" s="42"/>
      <c r="F20" s="41"/>
      <c r="G20" s="55"/>
      <c r="H20" s="55"/>
      <c r="I20" s="328"/>
      <c r="J20" s="298"/>
      <c r="K20" s="291" t="str">
        <f t="shared" si="0"/>
        <v/>
      </c>
      <c r="L20" s="358" t="str">
        <f t="shared" si="1"/>
        <v/>
      </c>
      <c r="M20" s="333" t="str">
        <f t="shared" si="2"/>
        <v/>
      </c>
      <c r="N20" s="376" t="str">
        <f t="shared" si="3"/>
        <v/>
      </c>
      <c r="P20" s="228"/>
      <c r="Q20" s="228" t="s">
        <v>401</v>
      </c>
      <c r="T20" s="1"/>
      <c r="U20" s="1"/>
      <c r="V20" s="1"/>
      <c r="W20" s="1"/>
      <c r="X20" s="1"/>
      <c r="Y20" s="1"/>
    </row>
    <row r="21" spans="1:25" ht="18" customHeight="1">
      <c r="A21" s="545" t="s">
        <v>145</v>
      </c>
      <c r="B21" s="542" t="s">
        <v>249</v>
      </c>
      <c r="C21" s="543"/>
      <c r="D21" s="159">
        <f>COUNTIF(A8:A20,1)</f>
        <v>0</v>
      </c>
      <c r="E21" s="58"/>
      <c r="F21" s="160"/>
      <c r="G21" s="161"/>
      <c r="H21" s="161"/>
      <c r="I21" s="299">
        <f>SUMIF(A8:A20,1,I8:I20)</f>
        <v>0</v>
      </c>
      <c r="J21" s="329" t="s">
        <v>307</v>
      </c>
      <c r="K21" s="292">
        <f>SUMIF(A8:A20,1,K8:K20)</f>
        <v>0</v>
      </c>
      <c r="L21" s="359">
        <f>SUMIF(A$8:A$20,1,L$8:L$20)</f>
        <v>0</v>
      </c>
      <c r="M21" s="326">
        <f>SUMIF(A$8:A$20,1,M$8:M$20)</f>
        <v>0</v>
      </c>
      <c r="N21" s="375">
        <f>SUMIF(A$8:A$20,1,N$8:N$20)</f>
        <v>0</v>
      </c>
      <c r="P21" s="228"/>
      <c r="Q21" s="228" t="s">
        <v>370</v>
      </c>
      <c r="T21" s="1"/>
      <c r="U21" s="1"/>
      <c r="V21" s="1"/>
      <c r="W21" s="1"/>
      <c r="X21" s="1"/>
    </row>
    <row r="22" spans="1:25" ht="18" customHeight="1">
      <c r="A22" s="546"/>
      <c r="B22" s="507" t="s">
        <v>250</v>
      </c>
      <c r="C22" s="524"/>
      <c r="D22" s="162">
        <f>COUNTIF(A$8:A$20,2)</f>
        <v>0</v>
      </c>
      <c r="E22" s="46"/>
      <c r="F22" s="43"/>
      <c r="G22" s="59"/>
      <c r="H22" s="59"/>
      <c r="I22" s="289">
        <f>SUMIF(A$8:A$20,2,I$8:I$20)</f>
        <v>0</v>
      </c>
      <c r="J22" s="330" t="s">
        <v>307</v>
      </c>
      <c r="K22" s="287">
        <f>SUMIF(A$8:A$20,2,K$8:K$20)</f>
        <v>0</v>
      </c>
      <c r="L22" s="360">
        <f>SUMIF(A$8:A$20,2,L$8:L$20)</f>
        <v>0</v>
      </c>
      <c r="M22" s="333">
        <f>SUMIF(A$8:A$20,2,M$8:M$20)</f>
        <v>0</v>
      </c>
      <c r="N22" s="375">
        <f>SUMIF(A$8:A$20,2,N$8:N$20)</f>
        <v>0</v>
      </c>
      <c r="P22" s="229"/>
      <c r="Q22" s="229"/>
      <c r="T22" s="1"/>
      <c r="U22" s="1"/>
      <c r="V22" s="1"/>
      <c r="W22" s="1"/>
      <c r="X22" s="1"/>
    </row>
    <row r="23" spans="1:25" ht="18" customHeight="1">
      <c r="A23" s="547"/>
      <c r="B23" s="507" t="s">
        <v>251</v>
      </c>
      <c r="C23" s="524"/>
      <c r="D23" s="162">
        <f>COUNTIF(A$8:A$20,3)</f>
        <v>0</v>
      </c>
      <c r="E23" s="46"/>
      <c r="F23" s="44"/>
      <c r="G23" s="59"/>
      <c r="H23" s="377"/>
      <c r="I23" s="302">
        <f>SUMIF(A$8:A$20,3,I$8:I$20)</f>
        <v>0</v>
      </c>
      <c r="J23" s="331" t="s">
        <v>307</v>
      </c>
      <c r="K23" s="302">
        <f>SUMIF(A$8:A$20,3,K$8:K$20)</f>
        <v>0</v>
      </c>
      <c r="L23" s="361">
        <f>SUMIF(A$8:A$20,3,L$8:L$20)</f>
        <v>0</v>
      </c>
      <c r="M23" s="333">
        <f>SUMIF(A$8:A$20,3,M$8:M$20)</f>
        <v>0</v>
      </c>
      <c r="N23" s="375">
        <f>SUMIF(A$8:A$20,3,N$8:N$20)</f>
        <v>0</v>
      </c>
    </row>
    <row r="24" spans="1:25" ht="17.25" customHeight="1">
      <c r="A24" s="1"/>
      <c r="B24" s="1"/>
      <c r="C24" s="1"/>
      <c r="D24" s="1"/>
      <c r="E24" s="1"/>
      <c r="F24" s="1"/>
      <c r="G24" s="1"/>
      <c r="H24" s="1"/>
      <c r="I24" s="1"/>
      <c r="J24" s="1"/>
      <c r="K24" s="1"/>
      <c r="L24" s="1"/>
    </row>
    <row r="25" spans="1:25" ht="17.25" customHeight="1">
      <c r="A25" s="40" t="s">
        <v>248</v>
      </c>
      <c r="B25" s="1"/>
      <c r="C25" s="31"/>
      <c r="D25" s="32"/>
      <c r="E25" s="36" t="s">
        <v>45</v>
      </c>
      <c r="F25" s="226" t="s">
        <v>312</v>
      </c>
      <c r="G25" s="559" t="s">
        <v>345</v>
      </c>
      <c r="H25" s="544"/>
      <c r="I25" s="544"/>
      <c r="J25" s="544"/>
      <c r="K25" s="523"/>
      <c r="L25" s="1"/>
      <c r="O25" s="40" t="s">
        <v>248</v>
      </c>
    </row>
    <row r="26" spans="1:25" ht="18" customHeight="1">
      <c r="A26" s="1"/>
      <c r="B26" s="1"/>
      <c r="C26" s="31"/>
      <c r="D26" s="32"/>
      <c r="E26" s="33"/>
      <c r="F26" s="226" t="s">
        <v>313</v>
      </c>
      <c r="G26" s="519" t="s">
        <v>378</v>
      </c>
      <c r="H26" s="544"/>
      <c r="I26" s="544"/>
      <c r="J26" s="544"/>
      <c r="K26" s="523"/>
      <c r="L26" s="1"/>
      <c r="O26" s="40"/>
      <c r="P26" s="1" t="s">
        <v>383</v>
      </c>
    </row>
    <row r="27" spans="1:25" ht="18" customHeight="1">
      <c r="A27" s="1"/>
      <c r="B27" s="1"/>
      <c r="C27" s="31"/>
      <c r="D27" s="32"/>
      <c r="E27" s="33"/>
      <c r="F27" s="226" t="s">
        <v>314</v>
      </c>
      <c r="G27" s="519" t="s">
        <v>158</v>
      </c>
      <c r="H27" s="544"/>
      <c r="I27" s="544"/>
      <c r="J27" s="544"/>
      <c r="K27" s="523"/>
      <c r="L27" s="1"/>
      <c r="O27" s="193"/>
      <c r="P27" s="195"/>
    </row>
    <row r="28" spans="1:25" ht="17.25" customHeight="1">
      <c r="A28" s="1"/>
      <c r="B28" s="1"/>
      <c r="C28" s="31"/>
      <c r="D28" s="32"/>
      <c r="E28" s="37" t="s">
        <v>46</v>
      </c>
      <c r="F28" s="226" t="s">
        <v>315</v>
      </c>
      <c r="G28" s="519" t="s">
        <v>379</v>
      </c>
      <c r="H28" s="520"/>
      <c r="I28" s="520"/>
      <c r="J28" s="520"/>
      <c r="K28" s="521"/>
      <c r="L28" s="1"/>
      <c r="O28" s="193"/>
      <c r="P28" s="195"/>
    </row>
    <row r="29" spans="1:25" ht="7.5" customHeight="1">
      <c r="A29" s="1"/>
      <c r="B29" s="1"/>
      <c r="C29" s="1"/>
      <c r="D29" s="1"/>
      <c r="E29" s="1"/>
      <c r="F29" s="1"/>
      <c r="G29" s="1"/>
      <c r="H29" s="1"/>
      <c r="I29" s="1"/>
      <c r="J29" s="1"/>
      <c r="L29" s="1"/>
      <c r="P29" s="529" t="s">
        <v>49</v>
      </c>
      <c r="Q29" s="529"/>
      <c r="R29" s="529"/>
    </row>
    <row r="30" spans="1:25" ht="12.75" customHeight="1">
      <c r="A30" s="553" t="s">
        <v>48</v>
      </c>
      <c r="B30" s="530" t="s">
        <v>353</v>
      </c>
      <c r="C30" s="531"/>
      <c r="D30" s="536" t="s">
        <v>163</v>
      </c>
      <c r="E30" s="539" t="s">
        <v>164</v>
      </c>
      <c r="F30" s="539" t="s">
        <v>96</v>
      </c>
      <c r="G30" s="550" t="s">
        <v>318</v>
      </c>
      <c r="H30" s="550" t="s">
        <v>97</v>
      </c>
      <c r="I30" s="26" t="s">
        <v>98</v>
      </c>
      <c r="J30" s="26" t="s">
        <v>99</v>
      </c>
      <c r="K30" s="336" t="s">
        <v>100</v>
      </c>
      <c r="P30" s="529"/>
      <c r="Q30" s="529"/>
      <c r="R30" s="529"/>
    </row>
    <row r="31" spans="1:25" ht="12.75" customHeight="1">
      <c r="A31" s="554"/>
      <c r="B31" s="532"/>
      <c r="C31" s="533"/>
      <c r="D31" s="537"/>
      <c r="E31" s="540"/>
      <c r="F31" s="540"/>
      <c r="G31" s="551"/>
      <c r="H31" s="551"/>
      <c r="I31" s="335" t="s">
        <v>94</v>
      </c>
      <c r="J31" s="335" t="s">
        <v>102</v>
      </c>
      <c r="K31" s="337" t="s">
        <v>103</v>
      </c>
      <c r="P31" s="186"/>
      <c r="Q31" s="228" t="s">
        <v>358</v>
      </c>
      <c r="S31" s="1"/>
      <c r="T31" s="1"/>
      <c r="U31" s="1"/>
      <c r="V31" s="1"/>
      <c r="W31" s="1"/>
      <c r="X31" s="1"/>
      <c r="Y31" s="1"/>
    </row>
    <row r="32" spans="1:25" ht="12.75" customHeight="1" thickBot="1">
      <c r="A32" s="555"/>
      <c r="B32" s="534"/>
      <c r="C32" s="535"/>
      <c r="D32" s="538"/>
      <c r="E32" s="541"/>
      <c r="F32" s="541"/>
      <c r="G32" s="552"/>
      <c r="H32" s="552"/>
      <c r="I32" s="300"/>
      <c r="J32" s="52"/>
      <c r="K32" s="338" t="s">
        <v>317</v>
      </c>
      <c r="P32" s="1"/>
      <c r="Q32" s="228" t="s">
        <v>144</v>
      </c>
      <c r="S32" s="1"/>
      <c r="T32" s="1"/>
      <c r="U32" s="1"/>
      <c r="V32" s="1"/>
      <c r="W32" s="1"/>
      <c r="X32" s="1"/>
      <c r="Y32" s="1"/>
    </row>
    <row r="33" spans="1:25" ht="17.25" customHeight="1">
      <c r="A33" s="27"/>
      <c r="B33" s="45"/>
      <c r="C33" s="46"/>
      <c r="D33" s="43"/>
      <c r="E33" s="44"/>
      <c r="F33" s="43"/>
      <c r="G33" s="55"/>
      <c r="H33" s="55"/>
      <c r="I33" s="290"/>
      <c r="J33" s="297" t="str">
        <f t="shared" ref="J33:J45" si="4">IF(A33="","",IF(A33=4,IF(I33&lt;3000,0,I33-3000),IF(A33=5,IF(I33&lt;40000,20000,I33-20000),IF(A33=6,IF(I33&lt;6000,0,I33-6000),IF(A33=7,IF(I33&lt;40000,20000,I33-20000),"")))))</f>
        <v/>
      </c>
      <c r="K33" s="292" t="str">
        <f t="shared" ref="K33:K45" si="5">IF(I33="","",I33-J33)</f>
        <v/>
      </c>
      <c r="P33" s="1"/>
      <c r="Q33" s="228" t="s">
        <v>165</v>
      </c>
      <c r="R33" s="1"/>
      <c r="S33" s="1"/>
      <c r="T33" s="1"/>
      <c r="U33" s="1"/>
      <c r="V33" s="1"/>
      <c r="W33" s="1"/>
      <c r="X33" s="1"/>
      <c r="Y33" s="1"/>
    </row>
    <row r="34" spans="1:25" ht="18" customHeight="1">
      <c r="A34" s="27"/>
      <c r="B34" s="47"/>
      <c r="C34" s="48"/>
      <c r="D34" s="41"/>
      <c r="E34" s="42"/>
      <c r="F34" s="41"/>
      <c r="G34" s="56"/>
      <c r="H34" s="56"/>
      <c r="I34" s="290"/>
      <c r="J34" s="293" t="str">
        <f t="shared" si="4"/>
        <v/>
      </c>
      <c r="K34" s="287" t="str">
        <f t="shared" si="5"/>
        <v/>
      </c>
      <c r="P34" s="1"/>
      <c r="Q34" s="228" t="s">
        <v>159</v>
      </c>
      <c r="R34" s="1"/>
      <c r="S34" s="1"/>
      <c r="T34" s="1"/>
      <c r="U34" s="1"/>
      <c r="V34" s="1"/>
      <c r="W34" s="1"/>
      <c r="X34" s="1"/>
      <c r="Y34" s="1"/>
    </row>
    <row r="35" spans="1:25" ht="17.25" customHeight="1">
      <c r="A35" s="27"/>
      <c r="B35" s="45"/>
      <c r="C35" s="46"/>
      <c r="D35" s="43"/>
      <c r="E35" s="44"/>
      <c r="F35" s="46"/>
      <c r="G35" s="56"/>
      <c r="H35" s="56"/>
      <c r="I35" s="290"/>
      <c r="J35" s="293" t="str">
        <f t="shared" si="4"/>
        <v/>
      </c>
      <c r="K35" s="287" t="str">
        <f t="shared" si="5"/>
        <v/>
      </c>
      <c r="Q35" s="228" t="s">
        <v>269</v>
      </c>
      <c r="R35" s="1"/>
      <c r="T35" s="1"/>
      <c r="U35" s="1"/>
      <c r="V35" s="1"/>
      <c r="W35" s="1"/>
      <c r="X35" s="1"/>
      <c r="Y35" s="1"/>
    </row>
    <row r="36" spans="1:25" ht="18" customHeight="1">
      <c r="A36" s="27"/>
      <c r="B36" s="45"/>
      <c r="C36" s="46"/>
      <c r="D36" s="43"/>
      <c r="E36" s="44"/>
      <c r="F36" s="46"/>
      <c r="G36" s="56"/>
      <c r="H36" s="56"/>
      <c r="I36" s="290"/>
      <c r="J36" s="293" t="str">
        <f t="shared" si="4"/>
        <v/>
      </c>
      <c r="K36" s="287" t="str">
        <f t="shared" si="5"/>
        <v/>
      </c>
      <c r="Q36" s="228" t="s">
        <v>348</v>
      </c>
      <c r="R36" s="1"/>
      <c r="T36" s="1"/>
      <c r="U36" s="1"/>
      <c r="V36" s="1"/>
      <c r="W36" s="1"/>
      <c r="X36" s="1"/>
      <c r="Y36" s="1"/>
    </row>
    <row r="37" spans="1:25" ht="17.25" customHeight="1">
      <c r="A37" s="27"/>
      <c r="B37" s="49"/>
      <c r="C37" s="48"/>
      <c r="D37" s="41"/>
      <c r="E37" s="42"/>
      <c r="F37" s="41"/>
      <c r="G37" s="56"/>
      <c r="H37" s="56"/>
      <c r="I37" s="290"/>
      <c r="J37" s="293" t="str">
        <f t="shared" si="4"/>
        <v/>
      </c>
      <c r="K37" s="287" t="str">
        <f t="shared" si="5"/>
        <v/>
      </c>
      <c r="P37" s="1"/>
      <c r="Q37" s="228" t="s">
        <v>380</v>
      </c>
      <c r="R37" s="1"/>
      <c r="S37" s="1"/>
      <c r="T37" s="1"/>
      <c r="U37" s="1"/>
      <c r="V37" s="1"/>
      <c r="W37" s="1"/>
      <c r="X37" s="1"/>
      <c r="Y37" s="1"/>
    </row>
    <row r="38" spans="1:25" ht="18" customHeight="1">
      <c r="A38" s="27"/>
      <c r="B38" s="45"/>
      <c r="C38" s="46"/>
      <c r="D38" s="43"/>
      <c r="E38" s="44"/>
      <c r="F38" s="46"/>
      <c r="G38" s="56"/>
      <c r="H38" s="56"/>
      <c r="I38" s="290"/>
      <c r="J38" s="293" t="str">
        <f t="shared" si="4"/>
        <v/>
      </c>
      <c r="K38" s="287" t="str">
        <f t="shared" si="5"/>
        <v/>
      </c>
      <c r="P38" s="1"/>
      <c r="Q38" s="228" t="s">
        <v>266</v>
      </c>
      <c r="R38" s="1"/>
      <c r="S38" s="1"/>
      <c r="T38" s="1"/>
      <c r="U38" s="1"/>
      <c r="V38" s="1"/>
      <c r="W38" s="1"/>
      <c r="X38" s="1"/>
      <c r="Y38" s="1"/>
    </row>
    <row r="39" spans="1:25" ht="17.25" customHeight="1">
      <c r="A39" s="27"/>
      <c r="B39" s="49"/>
      <c r="C39" s="48"/>
      <c r="D39" s="41"/>
      <c r="E39" s="42"/>
      <c r="F39" s="41"/>
      <c r="G39" s="56"/>
      <c r="H39" s="56"/>
      <c r="I39" s="290"/>
      <c r="J39" s="293" t="str">
        <f t="shared" si="4"/>
        <v/>
      </c>
      <c r="K39" s="287" t="str">
        <f t="shared" si="5"/>
        <v/>
      </c>
      <c r="P39" s="1"/>
      <c r="Q39" s="228" t="s">
        <v>347</v>
      </c>
      <c r="R39" s="1"/>
      <c r="S39" s="1"/>
      <c r="T39" s="1"/>
      <c r="U39" s="1"/>
      <c r="V39" s="1"/>
      <c r="W39" s="1"/>
      <c r="X39" s="1"/>
      <c r="Y39" s="1"/>
    </row>
    <row r="40" spans="1:25" ht="18" customHeight="1">
      <c r="A40" s="27"/>
      <c r="B40" s="45"/>
      <c r="C40" s="46"/>
      <c r="D40" s="43"/>
      <c r="E40" s="44"/>
      <c r="F40" s="43"/>
      <c r="G40" s="56"/>
      <c r="H40" s="56"/>
      <c r="I40" s="290"/>
      <c r="J40" s="293" t="str">
        <f t="shared" si="4"/>
        <v/>
      </c>
      <c r="K40" s="287" t="str">
        <f t="shared" si="5"/>
        <v/>
      </c>
      <c r="P40" s="1"/>
      <c r="Q40" s="228" t="s">
        <v>381</v>
      </c>
      <c r="R40" s="1"/>
      <c r="S40" s="1"/>
      <c r="T40" s="1"/>
      <c r="U40" s="1"/>
      <c r="V40" s="1"/>
      <c r="W40" s="1"/>
      <c r="X40" s="1"/>
      <c r="Y40" s="1"/>
    </row>
    <row r="41" spans="1:25" ht="17.25" customHeight="1">
      <c r="A41" s="27"/>
      <c r="B41" s="49"/>
      <c r="C41" s="48"/>
      <c r="D41" s="41"/>
      <c r="E41" s="42"/>
      <c r="F41" s="41"/>
      <c r="G41" s="56"/>
      <c r="H41" s="56"/>
      <c r="I41" s="290"/>
      <c r="J41" s="293" t="str">
        <f t="shared" si="4"/>
        <v/>
      </c>
      <c r="K41" s="287" t="str">
        <f t="shared" si="5"/>
        <v/>
      </c>
      <c r="P41" s="40"/>
      <c r="Q41" s="228" t="s">
        <v>267</v>
      </c>
      <c r="R41" s="1"/>
      <c r="S41" s="1"/>
      <c r="T41" s="1"/>
      <c r="U41" s="1"/>
      <c r="V41" s="1"/>
      <c r="W41" s="1"/>
      <c r="X41" s="1"/>
      <c r="Y41" s="1"/>
    </row>
    <row r="42" spans="1:25" ht="17.25" customHeight="1">
      <c r="A42" s="27"/>
      <c r="B42" s="45"/>
      <c r="C42" s="46"/>
      <c r="D42" s="43"/>
      <c r="E42" s="44"/>
      <c r="F42" s="43"/>
      <c r="G42" s="56"/>
      <c r="H42" s="56"/>
      <c r="I42" s="290"/>
      <c r="J42" s="293" t="str">
        <f t="shared" si="4"/>
        <v/>
      </c>
      <c r="K42" s="287" t="str">
        <f t="shared" si="5"/>
        <v/>
      </c>
      <c r="P42" s="251" t="s">
        <v>50</v>
      </c>
      <c r="Q42" s="1"/>
      <c r="R42" s="1"/>
      <c r="S42" s="1"/>
      <c r="T42" s="1"/>
      <c r="U42" s="1"/>
      <c r="V42" s="1"/>
      <c r="W42" s="1"/>
      <c r="X42" s="1"/>
      <c r="Y42" s="1"/>
    </row>
    <row r="43" spans="1:25" ht="18" customHeight="1">
      <c r="A43" s="27"/>
      <c r="B43" s="45"/>
      <c r="C43" s="46"/>
      <c r="D43" s="43"/>
      <c r="E43" s="44"/>
      <c r="F43" s="43"/>
      <c r="G43" s="56"/>
      <c r="H43" s="56"/>
      <c r="I43" s="290"/>
      <c r="J43" s="293" t="str">
        <f t="shared" si="4"/>
        <v/>
      </c>
      <c r="K43" s="287" t="str">
        <f t="shared" si="5"/>
        <v/>
      </c>
      <c r="P43" s="1"/>
      <c r="Q43" s="1" t="s">
        <v>346</v>
      </c>
      <c r="R43" s="1"/>
      <c r="S43" s="1"/>
      <c r="T43" s="1"/>
      <c r="U43" s="1"/>
      <c r="V43" s="1"/>
      <c r="W43" s="1"/>
      <c r="X43" s="1"/>
      <c r="Y43" s="1"/>
    </row>
    <row r="44" spans="1:25" ht="17.25" customHeight="1">
      <c r="A44" s="27"/>
      <c r="B44" s="45"/>
      <c r="C44" s="46"/>
      <c r="D44" s="43"/>
      <c r="E44" s="44"/>
      <c r="F44" s="43"/>
      <c r="G44" s="57"/>
      <c r="H44" s="57"/>
      <c r="I44" s="290"/>
      <c r="J44" s="293" t="str">
        <f t="shared" si="4"/>
        <v/>
      </c>
      <c r="K44" s="287" t="str">
        <f t="shared" si="5"/>
        <v/>
      </c>
      <c r="P44" s="1"/>
      <c r="Q44" s="1" t="s">
        <v>168</v>
      </c>
      <c r="R44" s="1"/>
      <c r="S44" s="1"/>
      <c r="T44" s="1"/>
      <c r="U44" s="1"/>
      <c r="V44" s="1"/>
      <c r="W44" s="1"/>
      <c r="X44" s="1"/>
      <c r="Y44" s="1"/>
    </row>
    <row r="45" spans="1:25" ht="18" customHeight="1" thickBot="1">
      <c r="A45" s="38"/>
      <c r="B45" s="49"/>
      <c r="C45" s="48"/>
      <c r="D45" s="41"/>
      <c r="E45" s="42"/>
      <c r="F45" s="41"/>
      <c r="G45" s="55"/>
      <c r="H45" s="55"/>
      <c r="I45" s="296"/>
      <c r="J45" s="294" t="str">
        <f t="shared" si="4"/>
        <v/>
      </c>
      <c r="K45" s="295" t="str">
        <f t="shared" si="5"/>
        <v/>
      </c>
      <c r="P45" s="1"/>
      <c r="Q45" s="1" t="s">
        <v>382</v>
      </c>
      <c r="R45" s="1"/>
      <c r="S45" s="1"/>
      <c r="T45" s="1"/>
      <c r="U45" s="1"/>
      <c r="V45" s="1"/>
      <c r="W45" s="1"/>
      <c r="X45" s="1"/>
    </row>
    <row r="46" spans="1:25" ht="18" customHeight="1">
      <c r="A46" s="545" t="s">
        <v>243</v>
      </c>
      <c r="B46" s="542" t="s">
        <v>252</v>
      </c>
      <c r="C46" s="543"/>
      <c r="D46" s="159">
        <f>COUNTIF(A33:A45,4)</f>
        <v>0</v>
      </c>
      <c r="E46" s="58"/>
      <c r="F46" s="160"/>
      <c r="G46" s="161"/>
      <c r="H46" s="161"/>
      <c r="I46" s="292">
        <f>SUMIF(A33:A45,4,I33:I45)</f>
        <v>0</v>
      </c>
      <c r="J46" s="292">
        <f>SUMIF(A33:A45,4,J33:J45)</f>
        <v>0</v>
      </c>
      <c r="K46" s="292">
        <f>I46-J46</f>
        <v>0</v>
      </c>
      <c r="P46" s="1"/>
      <c r="Q46" s="1" t="s">
        <v>143</v>
      </c>
      <c r="R46" s="1"/>
      <c r="S46" s="1"/>
      <c r="T46" s="1"/>
      <c r="U46" s="1"/>
      <c r="V46" s="1"/>
      <c r="W46" s="1"/>
      <c r="X46" s="1"/>
    </row>
    <row r="47" spans="1:25" ht="18" customHeight="1">
      <c r="A47" s="548"/>
      <c r="B47" s="507" t="s">
        <v>284</v>
      </c>
      <c r="C47" s="524"/>
      <c r="D47" s="162">
        <f>COUNTIF(A33:A45,5)</f>
        <v>0</v>
      </c>
      <c r="E47" s="46"/>
      <c r="F47" s="44"/>
      <c r="G47" s="163"/>
      <c r="H47" s="164"/>
      <c r="I47" s="287">
        <f>SUMIF(A33:A45,5,I33:I45)</f>
        <v>0</v>
      </c>
      <c r="J47" s="287">
        <f>SUMIF(A33:A45,5,J33:J45)</f>
        <v>0</v>
      </c>
      <c r="K47" s="287">
        <f>I47-J47</f>
        <v>0</v>
      </c>
      <c r="Q47" s="1" t="s">
        <v>169</v>
      </c>
      <c r="R47" s="1"/>
      <c r="S47" s="1"/>
      <c r="T47" s="1"/>
      <c r="U47" s="1"/>
      <c r="V47" s="1"/>
    </row>
    <row r="48" spans="1:25" ht="18" customHeight="1">
      <c r="A48" s="548"/>
      <c r="B48" s="507" t="s">
        <v>285</v>
      </c>
      <c r="C48" s="524"/>
      <c r="D48" s="162">
        <f>COUNTIF(A33:A45,6)</f>
        <v>0</v>
      </c>
      <c r="E48" s="46"/>
      <c r="F48" s="44"/>
      <c r="G48" s="163"/>
      <c r="H48" s="164"/>
      <c r="I48" s="287">
        <f>SUMIF(A33:A45,6,I33:I45)</f>
        <v>0</v>
      </c>
      <c r="J48" s="287">
        <f>SUMIF(A33:A45,6,J33:J45)</f>
        <v>0</v>
      </c>
      <c r="K48" s="287">
        <f>I48-J48</f>
        <v>0</v>
      </c>
      <c r="Q48" s="362"/>
      <c r="S48" s="1"/>
      <c r="T48" s="1"/>
      <c r="U48" s="1"/>
      <c r="V48" s="1"/>
    </row>
    <row r="49" spans="1:26" ht="18" customHeight="1">
      <c r="A49" s="549"/>
      <c r="B49" s="507" t="s">
        <v>286</v>
      </c>
      <c r="C49" s="524"/>
      <c r="D49" s="162">
        <f>COUNTIF(A33:A45,7)</f>
        <v>0</v>
      </c>
      <c r="E49" s="46"/>
      <c r="F49" s="44"/>
      <c r="G49" s="163"/>
      <c r="H49" s="164"/>
      <c r="I49" s="287">
        <f>SUMIF(A33:A45,7,I33:I45)</f>
        <v>0</v>
      </c>
      <c r="J49" s="287">
        <f>SUMIF(A33:A45,7,J33:J45)</f>
        <v>0</v>
      </c>
      <c r="K49" s="287">
        <f>I49-J49</f>
        <v>0</v>
      </c>
      <c r="S49" s="1"/>
      <c r="T49" s="189"/>
      <c r="U49" s="189"/>
      <c r="V49" s="189"/>
      <c r="W49" s="189"/>
      <c r="X49" s="189"/>
      <c r="Y49" s="189"/>
    </row>
    <row r="50" spans="1:26" ht="18" customHeight="1">
      <c r="A50" s="265"/>
      <c r="B50" s="253"/>
      <c r="C50" s="253"/>
      <c r="D50" s="266"/>
      <c r="E50" s="41"/>
      <c r="F50" s="41"/>
      <c r="G50" s="267"/>
      <c r="H50" s="268"/>
      <c r="I50" s="267"/>
      <c r="J50" s="267"/>
      <c r="K50" s="267"/>
      <c r="S50" s="1"/>
      <c r="T50" s="189"/>
      <c r="U50" s="189"/>
      <c r="V50" s="189"/>
      <c r="W50" s="189"/>
      <c r="X50" s="189"/>
      <c r="Y50" s="189"/>
    </row>
    <row r="51" spans="1:26" s="223" customFormat="1" ht="22.15" customHeight="1">
      <c r="A51" s="258"/>
      <c r="B51" s="257"/>
      <c r="C51" s="257"/>
      <c r="D51" s="257"/>
      <c r="E51" s="257"/>
      <c r="F51" s="257"/>
      <c r="G51" s="257"/>
      <c r="H51" s="257"/>
      <c r="I51" s="257"/>
      <c r="J51" s="257"/>
      <c r="K51" s="257"/>
      <c r="L51" s="257"/>
      <c r="M51" s="62"/>
      <c r="N51" s="62"/>
      <c r="O51" s="258"/>
      <c r="P51" s="62"/>
      <c r="Q51" s="62"/>
      <c r="R51" s="62"/>
      <c r="S51" s="62"/>
      <c r="T51" s="62"/>
      <c r="U51" s="62"/>
      <c r="V51" s="62"/>
      <c r="W51" s="62"/>
      <c r="X51" s="62"/>
      <c r="Y51" s="62"/>
      <c r="Z51" s="257"/>
    </row>
  </sheetData>
  <mergeCells count="44">
    <mergeCell ref="A46:A49"/>
    <mergeCell ref="H5:H7"/>
    <mergeCell ref="A5:A7"/>
    <mergeCell ref="F5:F7"/>
    <mergeCell ref="B5:C7"/>
    <mergeCell ref="G5:G7"/>
    <mergeCell ref="D5:D7"/>
    <mergeCell ref="E5:E7"/>
    <mergeCell ref="A30:A32"/>
    <mergeCell ref="F30:F32"/>
    <mergeCell ref="G30:G32"/>
    <mergeCell ref="H30:H32"/>
    <mergeCell ref="B21:C21"/>
    <mergeCell ref="B22:C22"/>
    <mergeCell ref="G25:K25"/>
    <mergeCell ref="G26:K26"/>
    <mergeCell ref="G27:K27"/>
    <mergeCell ref="A21:A23"/>
    <mergeCell ref="B18:C18"/>
    <mergeCell ref="B19:C19"/>
    <mergeCell ref="B20:C20"/>
    <mergeCell ref="B48:C48"/>
    <mergeCell ref="P29:R30"/>
    <mergeCell ref="B30:C32"/>
    <mergeCell ref="D30:D32"/>
    <mergeCell ref="E30:E32"/>
    <mergeCell ref="B46:C46"/>
    <mergeCell ref="B47:C47"/>
    <mergeCell ref="G28:K28"/>
    <mergeCell ref="G3:K3"/>
    <mergeCell ref="G2:K2"/>
    <mergeCell ref="G1:K1"/>
    <mergeCell ref="B49:C49"/>
    <mergeCell ref="B23:C23"/>
    <mergeCell ref="B8:C8"/>
    <mergeCell ref="B9:C9"/>
    <mergeCell ref="B10:C10"/>
    <mergeCell ref="B11:C11"/>
    <mergeCell ref="B12:C12"/>
    <mergeCell ref="B13:C13"/>
    <mergeCell ref="B14:C14"/>
    <mergeCell ref="B15:C15"/>
    <mergeCell ref="B16:C16"/>
    <mergeCell ref="B17:C17"/>
  </mergeCells>
  <phoneticPr fontId="1"/>
  <pageMargins left="0.59055118110236227" right="0.19685039370078741" top="0.78740157480314965" bottom="0.43307086614173229" header="0.51181102362204722" footer="0.51181102362204722"/>
  <pageSetup paperSize="9" scale="95" orientation="portrait" horizontalDpi="300" verticalDpi="300" r:id="rId1"/>
  <headerFooter alignWithMargins="0"/>
  <ignoredErrors>
    <ignoredError sqref="F25:F28 F1:F3" numberStoredAsText="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A1:Z50"/>
  <sheetViews>
    <sheetView showGridLines="0" tabSelected="1" topLeftCell="M1" zoomScaleNormal="100" workbookViewId="0">
      <selection activeCell="R9" sqref="R9"/>
    </sheetView>
  </sheetViews>
  <sheetFormatPr defaultRowHeight="13.5"/>
  <cols>
    <col min="1" max="1" width="3.125" customWidth="1"/>
    <col min="2" max="2" width="3.625" customWidth="1"/>
    <col min="3" max="3" width="6.875" customWidth="1"/>
    <col min="4" max="4" width="9.75" customWidth="1"/>
    <col min="5" max="5" width="7.375" customWidth="1"/>
    <col min="6" max="6" width="3.875" customWidth="1"/>
    <col min="7" max="8" width="9.25" customWidth="1"/>
    <col min="9" max="13" width="9.5" customWidth="1"/>
    <col min="14" max="15" width="5.625" customWidth="1"/>
    <col min="25" max="25" width="7.375" customWidth="1"/>
    <col min="26" max="26" width="2.625" customWidth="1"/>
  </cols>
  <sheetData>
    <row r="1" spans="1:26" ht="17.25" customHeight="1">
      <c r="A1" s="321" t="s">
        <v>255</v>
      </c>
      <c r="B1" s="1"/>
      <c r="C1" s="33"/>
      <c r="D1" s="51"/>
      <c r="E1" s="31" t="s">
        <v>154</v>
      </c>
      <c r="F1" s="279" t="s">
        <v>319</v>
      </c>
      <c r="G1" s="562" t="s">
        <v>384</v>
      </c>
      <c r="H1" s="464"/>
      <c r="I1" s="464"/>
      <c r="J1" s="464"/>
      <c r="K1" s="465"/>
      <c r="N1" s="40" t="s">
        <v>255</v>
      </c>
      <c r="O1" s="40"/>
    </row>
    <row r="2" spans="1:26" ht="16.899999999999999" customHeight="1">
      <c r="A2" s="1"/>
      <c r="B2" s="1"/>
      <c r="C2" s="1"/>
      <c r="D2" s="1"/>
      <c r="E2" s="1"/>
      <c r="F2" s="1"/>
      <c r="G2" s="1"/>
      <c r="H2" s="1"/>
      <c r="I2" s="1"/>
      <c r="J2" s="1"/>
      <c r="O2" s="228" t="s">
        <v>385</v>
      </c>
    </row>
    <row r="3" spans="1:26" ht="12.75" customHeight="1">
      <c r="A3" s="553" t="s">
        <v>48</v>
      </c>
      <c r="B3" s="530" t="s">
        <v>355</v>
      </c>
      <c r="C3" s="531"/>
      <c r="D3" s="536" t="s">
        <v>163</v>
      </c>
      <c r="E3" s="539" t="s">
        <v>164</v>
      </c>
      <c r="F3" s="553" t="s">
        <v>96</v>
      </c>
      <c r="G3" s="563" t="s">
        <v>146</v>
      </c>
      <c r="H3" s="550" t="s">
        <v>97</v>
      </c>
      <c r="I3" s="306" t="s">
        <v>98</v>
      </c>
      <c r="J3" s="307" t="s">
        <v>99</v>
      </c>
      <c r="K3" s="304" t="s">
        <v>100</v>
      </c>
      <c r="L3" s="304" t="s">
        <v>101</v>
      </c>
      <c r="M3" s="339" t="s">
        <v>351</v>
      </c>
      <c r="O3" s="362"/>
    </row>
    <row r="4" spans="1:26" ht="12.75" customHeight="1">
      <c r="A4" s="554"/>
      <c r="B4" s="532"/>
      <c r="C4" s="533"/>
      <c r="D4" s="537"/>
      <c r="E4" s="540"/>
      <c r="F4" s="554"/>
      <c r="G4" s="564"/>
      <c r="H4" s="551"/>
      <c r="I4" s="301" t="s">
        <v>94</v>
      </c>
      <c r="J4" s="308" t="s">
        <v>95</v>
      </c>
      <c r="K4" s="325" t="s">
        <v>102</v>
      </c>
      <c r="L4" s="309" t="s">
        <v>350</v>
      </c>
      <c r="M4" s="252" t="s">
        <v>103</v>
      </c>
      <c r="O4" s="353" t="s">
        <v>49</v>
      </c>
      <c r="P4" s="1"/>
      <c r="Q4" s="1"/>
      <c r="R4" s="1"/>
    </row>
    <row r="5" spans="1:26" ht="12.75" customHeight="1" thickBot="1">
      <c r="A5" s="555"/>
      <c r="B5" s="534"/>
      <c r="C5" s="535"/>
      <c r="D5" s="538"/>
      <c r="E5" s="541"/>
      <c r="F5" s="555"/>
      <c r="G5" s="565"/>
      <c r="H5" s="552"/>
      <c r="I5" s="300"/>
      <c r="J5" s="318"/>
      <c r="K5" s="224"/>
      <c r="L5" s="303"/>
      <c r="M5" s="225" t="s">
        <v>352</v>
      </c>
      <c r="O5" s="1"/>
      <c r="P5" s="228" t="s">
        <v>359</v>
      </c>
      <c r="Q5" s="1"/>
      <c r="R5" s="1"/>
    </row>
    <row r="6" spans="1:26" ht="18" customHeight="1">
      <c r="A6" s="24"/>
      <c r="B6" s="561"/>
      <c r="C6" s="526"/>
      <c r="D6" s="42"/>
      <c r="E6" s="48"/>
      <c r="F6" s="41"/>
      <c r="G6" s="322"/>
      <c r="H6" s="322"/>
      <c r="I6" s="290"/>
      <c r="J6" s="298"/>
      <c r="K6" s="292" t="str">
        <f>IF(A6="","",IF(A6=8,IF(I6&lt;40000,0,I6-40000),""))</f>
        <v/>
      </c>
      <c r="L6" s="295" t="str">
        <f>IF(I6="","",ROUND(IF(I6&gt;40000,28000,I6-12000)*0.444,0)+8000)</f>
        <v/>
      </c>
      <c r="M6" s="332" t="str">
        <f>IF(A6="","",IF(A6=8,I6-K6-L6))</f>
        <v/>
      </c>
      <c r="O6" s="1"/>
      <c r="P6" s="1" t="s">
        <v>170</v>
      </c>
      <c r="Q6" s="1"/>
      <c r="R6" s="1"/>
    </row>
    <row r="7" spans="1:26" ht="18" customHeight="1">
      <c r="A7" s="24"/>
      <c r="B7" s="560"/>
      <c r="C7" s="528"/>
      <c r="D7" s="44"/>
      <c r="E7" s="46"/>
      <c r="F7" s="43"/>
      <c r="G7" s="56"/>
      <c r="H7" s="56"/>
      <c r="I7" s="290"/>
      <c r="J7" s="298"/>
      <c r="K7" s="287" t="str">
        <f t="shared" ref="K7:K21" si="0">IF(A7="","",IF(A7=8,IF(I7&lt;40000,0,I7-40000),""))</f>
        <v/>
      </c>
      <c r="L7" s="295" t="str">
        <f t="shared" ref="L7:L21" si="1">IF(I7="","",ROUND(IF(I7&gt;40000,28000,I7-12000)*0.444,0)+8000)</f>
        <v/>
      </c>
      <c r="M7" s="333" t="str">
        <f t="shared" ref="M7:M21" si="2">IF(A7="","",IF(A7=8,I7-K7-L7))</f>
        <v/>
      </c>
      <c r="O7" s="1"/>
      <c r="P7" s="1" t="s">
        <v>257</v>
      </c>
      <c r="Q7" s="1"/>
      <c r="R7" s="1"/>
    </row>
    <row r="8" spans="1:26" ht="18" customHeight="1">
      <c r="A8" s="24"/>
      <c r="B8" s="560"/>
      <c r="C8" s="528"/>
      <c r="D8" s="42"/>
      <c r="E8" s="48"/>
      <c r="F8" s="41"/>
      <c r="G8" s="56"/>
      <c r="H8" s="56"/>
      <c r="I8" s="290"/>
      <c r="J8" s="298"/>
      <c r="K8" s="287" t="str">
        <f t="shared" si="0"/>
        <v/>
      </c>
      <c r="L8" s="295" t="str">
        <f t="shared" si="1"/>
        <v/>
      </c>
      <c r="M8" s="333" t="str">
        <f t="shared" si="2"/>
        <v/>
      </c>
      <c r="O8" s="1"/>
      <c r="P8" s="1" t="s">
        <v>149</v>
      </c>
      <c r="Q8" s="1"/>
      <c r="R8" s="1"/>
      <c r="S8" s="197"/>
      <c r="T8" s="197"/>
      <c r="U8" s="197"/>
      <c r="V8" s="197"/>
      <c r="W8" s="197"/>
      <c r="X8" s="197"/>
      <c r="Y8" s="1"/>
    </row>
    <row r="9" spans="1:26" ht="18" customHeight="1">
      <c r="A9" s="24"/>
      <c r="B9" s="560"/>
      <c r="C9" s="528"/>
      <c r="D9" s="24"/>
      <c r="E9" s="46"/>
      <c r="F9" s="43"/>
      <c r="G9" s="56"/>
      <c r="H9" s="56"/>
      <c r="I9" s="290"/>
      <c r="J9" s="298"/>
      <c r="K9" s="287" t="str">
        <f t="shared" si="0"/>
        <v/>
      </c>
      <c r="L9" s="295" t="str">
        <f t="shared" si="1"/>
        <v/>
      </c>
      <c r="M9" s="333" t="str">
        <f t="shared" si="2"/>
        <v/>
      </c>
      <c r="P9" s="1" t="s">
        <v>167</v>
      </c>
      <c r="Q9" s="1"/>
      <c r="R9" s="1"/>
      <c r="S9" s="1"/>
      <c r="T9" s="1"/>
      <c r="U9" s="1"/>
      <c r="V9" s="1"/>
      <c r="W9" s="1"/>
      <c r="X9" s="197"/>
      <c r="Y9" s="1"/>
    </row>
    <row r="10" spans="1:26" ht="18" customHeight="1">
      <c r="A10" s="24"/>
      <c r="B10" s="560"/>
      <c r="C10" s="528"/>
      <c r="D10" s="42"/>
      <c r="E10" s="48"/>
      <c r="F10" s="41"/>
      <c r="G10" s="56"/>
      <c r="H10" s="56"/>
      <c r="I10" s="290"/>
      <c r="J10" s="298"/>
      <c r="K10" s="287" t="str">
        <f t="shared" si="0"/>
        <v/>
      </c>
      <c r="L10" s="295" t="str">
        <f t="shared" si="1"/>
        <v/>
      </c>
      <c r="M10" s="333" t="str">
        <f t="shared" si="2"/>
        <v/>
      </c>
      <c r="O10" s="1"/>
      <c r="P10" s="194" t="s">
        <v>409</v>
      </c>
      <c r="Q10" s="1"/>
      <c r="R10" s="1"/>
      <c r="S10" s="1"/>
      <c r="T10" s="1"/>
      <c r="U10" s="1"/>
      <c r="V10" s="1"/>
      <c r="W10" s="1"/>
      <c r="X10" s="197"/>
      <c r="Y10" s="1"/>
    </row>
    <row r="11" spans="1:26" ht="18" customHeight="1">
      <c r="A11" s="24"/>
      <c r="B11" s="560"/>
      <c r="C11" s="528"/>
      <c r="D11" s="44"/>
      <c r="E11" s="46"/>
      <c r="F11" s="43"/>
      <c r="G11" s="56"/>
      <c r="H11" s="56"/>
      <c r="I11" s="290"/>
      <c r="J11" s="298"/>
      <c r="K11" s="287" t="str">
        <f t="shared" si="0"/>
        <v/>
      </c>
      <c r="L11" s="295" t="str">
        <f t="shared" si="1"/>
        <v/>
      </c>
      <c r="M11" s="333" t="str">
        <f t="shared" si="2"/>
        <v/>
      </c>
      <c r="O11" s="1"/>
      <c r="P11" s="1"/>
      <c r="Q11" s="1"/>
      <c r="R11" s="1"/>
      <c r="S11" s="1"/>
      <c r="T11" s="1"/>
      <c r="U11" s="1"/>
      <c r="V11" s="1"/>
      <c r="W11" s="1"/>
      <c r="Z11" s="1"/>
    </row>
    <row r="12" spans="1:26" ht="18" customHeight="1">
      <c r="A12" s="24"/>
      <c r="B12" s="560"/>
      <c r="C12" s="528"/>
      <c r="D12" s="44"/>
      <c r="E12" s="46"/>
      <c r="F12" s="43"/>
      <c r="G12" s="56"/>
      <c r="H12" s="56"/>
      <c r="I12" s="290"/>
      <c r="J12" s="298"/>
      <c r="K12" s="287" t="str">
        <f t="shared" si="0"/>
        <v/>
      </c>
      <c r="L12" s="295" t="str">
        <f t="shared" si="1"/>
        <v/>
      </c>
      <c r="M12" s="333" t="str">
        <f t="shared" si="2"/>
        <v/>
      </c>
      <c r="O12" s="353" t="s">
        <v>50</v>
      </c>
      <c r="P12" s="1"/>
      <c r="Q12" s="1"/>
      <c r="R12" s="1"/>
      <c r="S12" s="1"/>
      <c r="T12" s="1"/>
      <c r="U12" s="1"/>
      <c r="V12" s="1"/>
      <c r="X12" s="1"/>
      <c r="Y12" s="1"/>
      <c r="Z12" s="1"/>
    </row>
    <row r="13" spans="1:26" ht="18" customHeight="1">
      <c r="A13" s="27"/>
      <c r="B13" s="560"/>
      <c r="C13" s="528"/>
      <c r="D13" s="44"/>
      <c r="E13" s="46"/>
      <c r="F13" s="43"/>
      <c r="G13" s="56"/>
      <c r="H13" s="56"/>
      <c r="I13" s="290"/>
      <c r="J13" s="298"/>
      <c r="K13" s="287" t="str">
        <f t="shared" si="0"/>
        <v/>
      </c>
      <c r="L13" s="295" t="str">
        <f t="shared" si="1"/>
        <v/>
      </c>
      <c r="M13" s="333" t="str">
        <f t="shared" si="2"/>
        <v/>
      </c>
      <c r="O13" s="228"/>
      <c r="P13" s="228" t="s">
        <v>402</v>
      </c>
      <c r="R13" s="1"/>
      <c r="S13" s="1"/>
      <c r="W13" s="1"/>
      <c r="X13" s="1"/>
      <c r="Y13" s="1"/>
    </row>
    <row r="14" spans="1:26" ht="18" customHeight="1">
      <c r="A14" s="27"/>
      <c r="B14" s="560"/>
      <c r="C14" s="528"/>
      <c r="D14" s="44"/>
      <c r="E14" s="165"/>
      <c r="F14" s="43"/>
      <c r="G14" s="56"/>
      <c r="H14" s="56"/>
      <c r="I14" s="290"/>
      <c r="J14" s="298"/>
      <c r="K14" s="287" t="str">
        <f t="shared" si="0"/>
        <v/>
      </c>
      <c r="L14" s="295" t="str">
        <f t="shared" si="1"/>
        <v/>
      </c>
      <c r="M14" s="333" t="str">
        <f t="shared" si="2"/>
        <v/>
      </c>
      <c r="O14" s="228"/>
      <c r="P14" s="228" t="s">
        <v>386</v>
      </c>
      <c r="R14" s="1"/>
      <c r="S14" s="1"/>
      <c r="T14" s="1"/>
      <c r="U14" s="1"/>
      <c r="V14" s="1"/>
      <c r="W14" s="1"/>
      <c r="X14" s="1"/>
      <c r="Y14" s="1"/>
    </row>
    <row r="15" spans="1:26" ht="18" customHeight="1">
      <c r="A15" s="28"/>
      <c r="B15" s="560"/>
      <c r="C15" s="528"/>
      <c r="D15" s="42"/>
      <c r="E15" s="48"/>
      <c r="F15" s="43"/>
      <c r="G15" s="56"/>
      <c r="H15" s="56"/>
      <c r="I15" s="290"/>
      <c r="J15" s="298"/>
      <c r="K15" s="287" t="str">
        <f t="shared" si="0"/>
        <v/>
      </c>
      <c r="L15" s="295" t="str">
        <f t="shared" si="1"/>
        <v/>
      </c>
      <c r="M15" s="333" t="str">
        <f t="shared" si="2"/>
        <v/>
      </c>
      <c r="O15" s="228"/>
      <c r="P15" s="228" t="s">
        <v>152</v>
      </c>
      <c r="Q15" s="1"/>
      <c r="R15" s="1"/>
      <c r="S15" s="1"/>
      <c r="T15" s="1"/>
      <c r="U15" s="1"/>
      <c r="V15" s="1"/>
      <c r="W15" s="1"/>
      <c r="Y15" s="1"/>
    </row>
    <row r="16" spans="1:26" ht="18" customHeight="1">
      <c r="A16" s="27"/>
      <c r="B16" s="560"/>
      <c r="C16" s="528"/>
      <c r="D16" s="44"/>
      <c r="E16" s="46"/>
      <c r="F16" s="43"/>
      <c r="G16" s="56"/>
      <c r="H16" s="56"/>
      <c r="I16" s="290"/>
      <c r="J16" s="298"/>
      <c r="K16" s="287" t="str">
        <f t="shared" si="0"/>
        <v/>
      </c>
      <c r="L16" s="295" t="str">
        <f t="shared" si="1"/>
        <v/>
      </c>
      <c r="M16" s="333" t="str">
        <f t="shared" si="2"/>
        <v/>
      </c>
      <c r="O16" s="353" t="s">
        <v>360</v>
      </c>
      <c r="P16" s="196"/>
      <c r="S16" s="1"/>
      <c r="T16" s="1"/>
      <c r="U16" s="1"/>
      <c r="V16" s="1"/>
      <c r="W16" s="1"/>
      <c r="X16" s="1"/>
      <c r="Y16" s="1"/>
      <c r="Z16" s="1"/>
    </row>
    <row r="17" spans="1:26" ht="18" customHeight="1">
      <c r="A17" s="27"/>
      <c r="B17" s="560"/>
      <c r="C17" s="528"/>
      <c r="D17" s="44"/>
      <c r="E17" s="165"/>
      <c r="F17" s="43"/>
      <c r="G17" s="56"/>
      <c r="H17" s="56"/>
      <c r="I17" s="290"/>
      <c r="J17" s="298"/>
      <c r="K17" s="287" t="str">
        <f t="shared" si="0"/>
        <v/>
      </c>
      <c r="L17" s="295" t="str">
        <f t="shared" si="1"/>
        <v/>
      </c>
      <c r="M17" s="333" t="str">
        <f t="shared" si="2"/>
        <v/>
      </c>
      <c r="O17" s="170"/>
      <c r="P17" s="194" t="s">
        <v>406</v>
      </c>
      <c r="S17" s="1"/>
      <c r="T17" s="1"/>
      <c r="U17" s="1"/>
      <c r="W17" s="1"/>
      <c r="X17" s="1"/>
      <c r="Y17" s="1"/>
      <c r="Z17" s="1"/>
    </row>
    <row r="18" spans="1:26" ht="18" customHeight="1">
      <c r="A18" s="24"/>
      <c r="B18" s="560"/>
      <c r="C18" s="528"/>
      <c r="D18" s="44"/>
      <c r="E18" s="165"/>
      <c r="F18" s="43"/>
      <c r="G18" s="56"/>
      <c r="H18" s="56"/>
      <c r="I18" s="290"/>
      <c r="J18" s="298"/>
      <c r="K18" s="287" t="str">
        <f t="shared" si="0"/>
        <v/>
      </c>
      <c r="L18" s="295" t="str">
        <f t="shared" si="1"/>
        <v/>
      </c>
      <c r="M18" s="333" t="str">
        <f t="shared" si="2"/>
        <v/>
      </c>
      <c r="O18" s="280" t="s">
        <v>361</v>
      </c>
      <c r="P18" s="281"/>
      <c r="Q18" s="281"/>
      <c r="R18" s="281"/>
      <c r="S18" s="343"/>
      <c r="T18" s="344"/>
      <c r="U18" s="344"/>
      <c r="V18" s="344"/>
      <c r="W18" s="345"/>
      <c r="X18" s="1"/>
      <c r="Y18" s="1"/>
      <c r="Z18" s="1"/>
    </row>
    <row r="19" spans="1:26" ht="18" customHeight="1">
      <c r="A19" s="27"/>
      <c r="B19" s="560"/>
      <c r="C19" s="528"/>
      <c r="D19" s="44"/>
      <c r="E19" s="165"/>
      <c r="F19" s="43"/>
      <c r="G19" s="56"/>
      <c r="H19" s="56"/>
      <c r="I19" s="290"/>
      <c r="J19" s="298"/>
      <c r="K19" s="287" t="str">
        <f t="shared" si="0"/>
        <v/>
      </c>
      <c r="L19" s="295" t="str">
        <f t="shared" si="1"/>
        <v/>
      </c>
      <c r="M19" s="333" t="str">
        <f t="shared" si="2"/>
        <v/>
      </c>
      <c r="O19" s="282"/>
      <c r="P19" s="283" t="s">
        <v>320</v>
      </c>
      <c r="Q19" s="283"/>
      <c r="R19" s="283"/>
      <c r="S19" s="283"/>
      <c r="T19" s="6"/>
      <c r="U19" s="6"/>
      <c r="V19" s="6"/>
      <c r="W19" s="346"/>
      <c r="X19" s="1"/>
      <c r="Y19" s="1"/>
      <c r="Z19" s="1"/>
    </row>
    <row r="20" spans="1:26" ht="18" customHeight="1">
      <c r="A20" s="27"/>
      <c r="B20" s="560"/>
      <c r="C20" s="528"/>
      <c r="D20" s="60"/>
      <c r="E20" s="166"/>
      <c r="F20" s="158"/>
      <c r="G20" s="56"/>
      <c r="H20" s="56"/>
      <c r="I20" s="290"/>
      <c r="J20" s="298"/>
      <c r="K20" s="287" t="str">
        <f t="shared" si="0"/>
        <v/>
      </c>
      <c r="L20" s="295" t="str">
        <f t="shared" si="1"/>
        <v/>
      </c>
      <c r="M20" s="333" t="str">
        <f t="shared" si="2"/>
        <v/>
      </c>
      <c r="O20" s="284"/>
      <c r="P20" s="283" t="s">
        <v>321</v>
      </c>
      <c r="Q20" s="283"/>
      <c r="R20" s="283"/>
      <c r="S20" s="283"/>
      <c r="T20" s="6"/>
      <c r="U20" s="6"/>
      <c r="V20" s="6"/>
      <c r="W20" s="346"/>
      <c r="X20" s="1"/>
      <c r="Y20" s="1"/>
      <c r="Z20" s="1"/>
    </row>
    <row r="21" spans="1:26" ht="18" customHeight="1" thickBot="1">
      <c r="A21" s="28"/>
      <c r="B21" s="560"/>
      <c r="C21" s="528"/>
      <c r="D21" s="60"/>
      <c r="E21" s="166"/>
      <c r="F21" s="158"/>
      <c r="G21" s="56"/>
      <c r="H21" s="56"/>
      <c r="I21" s="290"/>
      <c r="J21" s="298"/>
      <c r="K21" s="317" t="str">
        <f t="shared" si="0"/>
        <v/>
      </c>
      <c r="L21" s="295" t="str">
        <f t="shared" si="1"/>
        <v/>
      </c>
      <c r="M21" s="340" t="str">
        <f t="shared" si="2"/>
        <v/>
      </c>
      <c r="O21" s="282"/>
      <c r="P21" s="283" t="s">
        <v>322</v>
      </c>
      <c r="Q21" s="283"/>
      <c r="R21" s="283"/>
      <c r="S21" s="283"/>
      <c r="T21" s="6"/>
      <c r="U21" s="6"/>
      <c r="V21" s="6"/>
      <c r="W21" s="347"/>
      <c r="X21" s="1"/>
      <c r="Y21" s="1"/>
      <c r="Z21" s="1"/>
    </row>
    <row r="22" spans="1:26" ht="18" customHeight="1">
      <c r="A22" s="181" t="s">
        <v>155</v>
      </c>
      <c r="B22" s="542" t="s">
        <v>349</v>
      </c>
      <c r="C22" s="569"/>
      <c r="D22" s="159">
        <f>COUNTIF(A6:A21,8)</f>
        <v>0</v>
      </c>
      <c r="E22" s="167"/>
      <c r="F22" s="168"/>
      <c r="G22" s="169"/>
      <c r="H22" s="169"/>
      <c r="I22" s="292">
        <f>SUMIF(A6:A21,8,I6:I21)</f>
        <v>0</v>
      </c>
      <c r="J22" s="311" t="s">
        <v>307</v>
      </c>
      <c r="K22" s="292">
        <f>SUMIF(A6:A21,8,K6:K21)</f>
        <v>0</v>
      </c>
      <c r="L22" s="292">
        <f>SUMIF(A6:A21,8,L6:L21)</f>
        <v>0</v>
      </c>
      <c r="M22" s="342">
        <f>SUMIF(A$6:A$21,8,M$6:M$21)</f>
        <v>0</v>
      </c>
      <c r="O22" s="285"/>
      <c r="P22" s="286" t="s">
        <v>324</v>
      </c>
      <c r="Q22" s="286"/>
      <c r="R22" s="286"/>
      <c r="S22" s="286"/>
      <c r="T22" s="348"/>
      <c r="U22" s="348"/>
      <c r="V22" s="349"/>
      <c r="W22" s="350"/>
      <c r="X22" s="1"/>
      <c r="Y22" s="1"/>
    </row>
    <row r="23" spans="1:26" ht="12.75" customHeight="1">
      <c r="A23" s="12"/>
      <c r="B23" s="12"/>
      <c r="C23" s="31"/>
      <c r="D23" s="6"/>
      <c r="E23" s="6"/>
      <c r="F23" s="6"/>
      <c r="G23" s="6"/>
      <c r="H23" s="29"/>
      <c r="I23" s="6"/>
      <c r="J23" s="384"/>
      <c r="K23" s="385"/>
      <c r="N23" s="1"/>
      <c r="X23" s="1"/>
    </row>
    <row r="24" spans="1:26" ht="5.25" customHeight="1">
      <c r="A24" s="1"/>
      <c r="B24" s="1"/>
      <c r="C24" s="1"/>
      <c r="D24" s="1"/>
      <c r="E24" s="1"/>
      <c r="F24" s="1"/>
      <c r="G24" s="1"/>
      <c r="H24" s="1"/>
      <c r="I24" s="1"/>
      <c r="J24" s="155"/>
      <c r="O24" s="1"/>
      <c r="P24" s="1"/>
    </row>
    <row r="25" spans="1:26" ht="17.25" customHeight="1">
      <c r="A25" s="383" t="s">
        <v>256</v>
      </c>
      <c r="B25" s="1"/>
      <c r="C25" s="1"/>
      <c r="D25" s="1"/>
      <c r="E25" s="250" t="s">
        <v>45</v>
      </c>
      <c r="F25" s="226" t="s">
        <v>308</v>
      </c>
      <c r="G25" s="559" t="s">
        <v>263</v>
      </c>
      <c r="H25" s="464"/>
      <c r="I25" s="464"/>
      <c r="J25" s="464"/>
      <c r="K25" s="464"/>
      <c r="L25" s="334"/>
      <c r="M25" s="255"/>
      <c r="N25" s="40" t="s">
        <v>256</v>
      </c>
    </row>
    <row r="26" spans="1:26" ht="17.25" customHeight="1">
      <c r="A26" s="1"/>
      <c r="B26" s="1"/>
      <c r="C26" s="1"/>
      <c r="D26" s="1"/>
      <c r="E26" s="250" t="s">
        <v>46</v>
      </c>
      <c r="F26" s="226" t="s">
        <v>166</v>
      </c>
      <c r="G26" s="559" t="s">
        <v>393</v>
      </c>
      <c r="H26" s="464"/>
      <c r="I26" s="464"/>
      <c r="J26" s="464"/>
      <c r="K26" s="464"/>
      <c r="L26" s="334"/>
      <c r="M26" s="255"/>
      <c r="O26" s="228" t="s">
        <v>387</v>
      </c>
      <c r="P26" s="229"/>
    </row>
    <row r="27" spans="1:26" ht="17.25" customHeight="1">
      <c r="A27" s="1"/>
      <c r="B27" s="1"/>
      <c r="C27" s="1"/>
      <c r="D27" s="1"/>
      <c r="E27" s="188"/>
      <c r="O27" s="381" t="s">
        <v>388</v>
      </c>
      <c r="P27" s="382"/>
      <c r="Q27" s="198"/>
      <c r="R27" s="198"/>
      <c r="S27" s="198"/>
      <c r="T27" s="198"/>
      <c r="U27" s="198"/>
      <c r="V27" s="198"/>
      <c r="W27" s="198"/>
      <c r="X27" s="198"/>
      <c r="Y27" s="198"/>
    </row>
    <row r="28" spans="1:26" ht="12.75" customHeight="1">
      <c r="A28" s="553" t="s">
        <v>48</v>
      </c>
      <c r="B28" s="530" t="s">
        <v>162</v>
      </c>
      <c r="C28" s="531"/>
      <c r="D28" s="536" t="s">
        <v>163</v>
      </c>
      <c r="E28" s="539" t="s">
        <v>164</v>
      </c>
      <c r="F28" s="553" t="s">
        <v>96</v>
      </c>
      <c r="G28" s="563" t="s">
        <v>146</v>
      </c>
      <c r="H28" s="566" t="s">
        <v>97</v>
      </c>
      <c r="I28" s="306" t="s">
        <v>98</v>
      </c>
      <c r="J28" s="307" t="s">
        <v>99</v>
      </c>
      <c r="K28" s="304" t="s">
        <v>100</v>
      </c>
      <c r="L28" s="304" t="s">
        <v>101</v>
      </c>
      <c r="M28" s="339" t="s">
        <v>351</v>
      </c>
      <c r="O28" s="227"/>
      <c r="P28" s="229"/>
      <c r="Q28" s="1"/>
      <c r="R28" s="1"/>
      <c r="S28" s="1"/>
      <c r="T28" s="1"/>
      <c r="U28" s="1"/>
      <c r="V28" s="1"/>
      <c r="W28" s="1"/>
      <c r="X28" s="1"/>
      <c r="Y28" s="1"/>
    </row>
    <row r="29" spans="1:26" ht="12.75" customHeight="1">
      <c r="A29" s="554"/>
      <c r="B29" s="532"/>
      <c r="C29" s="533"/>
      <c r="D29" s="537"/>
      <c r="E29" s="540"/>
      <c r="F29" s="554"/>
      <c r="G29" s="564"/>
      <c r="H29" s="567"/>
      <c r="I29" s="301" t="s">
        <v>94</v>
      </c>
      <c r="J29" s="308" t="s">
        <v>95</v>
      </c>
      <c r="K29" s="325" t="s">
        <v>102</v>
      </c>
      <c r="L29" s="309" t="s">
        <v>350</v>
      </c>
      <c r="M29" s="252" t="s">
        <v>103</v>
      </c>
      <c r="O29" s="251" t="s">
        <v>49</v>
      </c>
      <c r="Q29" s="1"/>
      <c r="R29" s="1"/>
      <c r="S29" s="1"/>
      <c r="T29" s="1"/>
      <c r="U29" s="1"/>
      <c r="V29" s="1"/>
      <c r="W29" s="1"/>
      <c r="X29" s="1"/>
      <c r="Y29" s="1"/>
    </row>
    <row r="30" spans="1:26" ht="12.75" customHeight="1" thickBot="1">
      <c r="A30" s="555"/>
      <c r="B30" s="534"/>
      <c r="C30" s="535"/>
      <c r="D30" s="538"/>
      <c r="E30" s="541"/>
      <c r="F30" s="555"/>
      <c r="G30" s="565"/>
      <c r="H30" s="568"/>
      <c r="I30" s="319"/>
      <c r="J30" s="318"/>
      <c r="K30" s="224"/>
      <c r="L30" s="303"/>
      <c r="M30" s="225" t="s">
        <v>352</v>
      </c>
      <c r="O30" s="1"/>
      <c r="P30" s="1" t="s">
        <v>242</v>
      </c>
      <c r="Q30" s="1"/>
      <c r="R30" s="1"/>
      <c r="S30" s="1"/>
      <c r="T30" s="1"/>
      <c r="U30" s="1"/>
      <c r="V30" s="1"/>
      <c r="W30" s="1"/>
      <c r="X30" s="1"/>
      <c r="Y30" s="1"/>
    </row>
    <row r="31" spans="1:26" ht="18" customHeight="1">
      <c r="A31" s="27"/>
      <c r="B31" s="45"/>
      <c r="C31" s="46"/>
      <c r="D31" s="41"/>
      <c r="E31" s="42"/>
      <c r="F31" s="41"/>
      <c r="G31" s="322"/>
      <c r="H31" s="322"/>
      <c r="I31" s="290"/>
      <c r="J31" s="298"/>
      <c r="K31" s="310" t="str">
        <f t="shared" ref="K31:K46" si="3">IF(A31="","",IF(OR(A31=9,A31=10),IF(I31&lt;20000,0,I31-20000)))</f>
        <v/>
      </c>
      <c r="L31" s="287" t="str">
        <f>IF(A31="","",ROUND((I31-K31)*0.333,0))</f>
        <v/>
      </c>
      <c r="M31" s="326" t="str">
        <f t="shared" ref="M31" si="4">IF(A31="","",(I31-K31-L31))</f>
        <v/>
      </c>
      <c r="O31" s="1"/>
      <c r="P31" s="1" t="s">
        <v>144</v>
      </c>
      <c r="Q31" s="1"/>
      <c r="R31" s="1"/>
      <c r="S31" s="1"/>
      <c r="T31" s="1"/>
      <c r="U31" s="1"/>
      <c r="V31" s="1"/>
      <c r="W31" s="1"/>
      <c r="X31" s="1"/>
      <c r="Y31" s="1"/>
      <c r="Z31" s="1"/>
    </row>
    <row r="32" spans="1:26" ht="18" customHeight="1">
      <c r="A32" s="248"/>
      <c r="B32" s="47"/>
      <c r="C32" s="48"/>
      <c r="D32" s="43"/>
      <c r="E32" s="44"/>
      <c r="F32" s="43"/>
      <c r="G32" s="56"/>
      <c r="H32" s="56"/>
      <c r="I32" s="290"/>
      <c r="J32" s="298"/>
      <c r="K32" s="288" t="str">
        <f t="shared" si="3"/>
        <v/>
      </c>
      <c r="L32" s="287" t="str">
        <f>IF(A32="","",ROUND((I32-K32)*0.333,0))</f>
        <v/>
      </c>
      <c r="M32" s="333" t="str">
        <f>IF(A32="","",(I32-K32-L32))</f>
        <v/>
      </c>
      <c r="O32" s="196"/>
      <c r="P32" s="1" t="s">
        <v>148</v>
      </c>
      <c r="Q32" s="1"/>
      <c r="R32" s="1"/>
      <c r="S32" s="1"/>
      <c r="T32" s="1"/>
      <c r="U32" s="1"/>
      <c r="V32" s="1"/>
      <c r="W32" s="1"/>
      <c r="X32" s="1"/>
      <c r="Y32" s="1"/>
      <c r="Z32" s="1"/>
    </row>
    <row r="33" spans="1:26" ht="18" customHeight="1">
      <c r="A33" s="248"/>
      <c r="B33" s="45"/>
      <c r="C33" s="46"/>
      <c r="D33" s="41"/>
      <c r="E33" s="42"/>
      <c r="F33" s="41"/>
      <c r="G33" s="56"/>
      <c r="H33" s="56"/>
      <c r="I33" s="290"/>
      <c r="J33" s="298"/>
      <c r="K33" s="288" t="str">
        <f t="shared" si="3"/>
        <v/>
      </c>
      <c r="L33" s="287" t="str">
        <f t="shared" ref="L33:L46" si="5">IF(A33="","",ROUND((I33-K33)*0.333,0))</f>
        <v/>
      </c>
      <c r="M33" s="333" t="str">
        <f t="shared" ref="M33:M46" si="6">IF(A33="","",(I33-K33-L33))</f>
        <v/>
      </c>
      <c r="O33" s="1"/>
      <c r="P33" s="1" t="s">
        <v>171</v>
      </c>
      <c r="Q33" s="1"/>
      <c r="R33" s="1"/>
      <c r="S33" s="1"/>
      <c r="T33" s="1"/>
      <c r="U33" s="1"/>
      <c r="V33" s="1"/>
      <c r="W33" s="1"/>
      <c r="X33" s="1"/>
      <c r="Y33" s="1"/>
      <c r="Z33" s="1"/>
    </row>
    <row r="34" spans="1:26" ht="18" customHeight="1">
      <c r="A34" s="248"/>
      <c r="B34" s="45"/>
      <c r="C34" s="46"/>
      <c r="D34" s="43"/>
      <c r="E34" s="44"/>
      <c r="F34" s="43"/>
      <c r="G34" s="56"/>
      <c r="H34" s="56"/>
      <c r="I34" s="290"/>
      <c r="J34" s="298"/>
      <c r="K34" s="288" t="str">
        <f t="shared" si="3"/>
        <v/>
      </c>
      <c r="L34" s="287" t="str">
        <f t="shared" si="5"/>
        <v/>
      </c>
      <c r="M34" s="333" t="str">
        <f t="shared" si="6"/>
        <v/>
      </c>
      <c r="P34" s="228" t="s">
        <v>362</v>
      </c>
      <c r="Q34" s="1"/>
      <c r="R34" s="1"/>
      <c r="T34" s="1"/>
      <c r="U34" s="1"/>
      <c r="V34" s="1"/>
      <c r="W34" s="1"/>
      <c r="X34" s="1"/>
      <c r="Z34" s="1"/>
    </row>
    <row r="35" spans="1:26" ht="18" customHeight="1">
      <c r="A35" s="248"/>
      <c r="B35" s="49"/>
      <c r="C35" s="48"/>
      <c r="D35" s="41"/>
      <c r="E35" s="42"/>
      <c r="F35" s="41"/>
      <c r="G35" s="56"/>
      <c r="H35" s="56"/>
      <c r="I35" s="290"/>
      <c r="J35" s="298"/>
      <c r="K35" s="288" t="str">
        <f t="shared" si="3"/>
        <v/>
      </c>
      <c r="L35" s="287" t="str">
        <f t="shared" si="5"/>
        <v/>
      </c>
      <c r="M35" s="333" t="str">
        <f t="shared" si="6"/>
        <v/>
      </c>
      <c r="O35" s="1"/>
      <c r="P35" s="228" t="s">
        <v>389</v>
      </c>
      <c r="Q35" s="1"/>
      <c r="R35" s="1"/>
      <c r="S35" s="1"/>
      <c r="T35" s="1"/>
      <c r="U35" s="1"/>
      <c r="V35" s="1"/>
      <c r="W35" s="1"/>
      <c r="X35" s="1"/>
      <c r="Z35" s="1"/>
    </row>
    <row r="36" spans="1:26" ht="18" customHeight="1">
      <c r="A36" s="248"/>
      <c r="B36" s="45"/>
      <c r="C36" s="46"/>
      <c r="D36" s="43"/>
      <c r="E36" s="44"/>
      <c r="F36" s="43"/>
      <c r="G36" s="56"/>
      <c r="H36" s="56"/>
      <c r="I36" s="316"/>
      <c r="J36" s="298"/>
      <c r="K36" s="288" t="str">
        <f t="shared" si="3"/>
        <v/>
      </c>
      <c r="L36" s="287" t="str">
        <f t="shared" si="5"/>
        <v/>
      </c>
      <c r="M36" s="333" t="str">
        <f t="shared" si="6"/>
        <v/>
      </c>
      <c r="O36" s="227" t="s">
        <v>265</v>
      </c>
      <c r="P36" s="228"/>
      <c r="Q36" s="1"/>
      <c r="R36" s="1"/>
      <c r="T36" s="1"/>
      <c r="U36" s="1"/>
      <c r="V36" s="1"/>
      <c r="W36" s="1"/>
      <c r="X36" s="1"/>
      <c r="Z36" s="1"/>
    </row>
    <row r="37" spans="1:26" ht="18" customHeight="1">
      <c r="A37" s="248"/>
      <c r="B37" s="45"/>
      <c r="C37" s="46"/>
      <c r="D37" s="43"/>
      <c r="E37" s="44"/>
      <c r="F37" s="43"/>
      <c r="G37" s="56"/>
      <c r="H37" s="56"/>
      <c r="I37" s="315"/>
      <c r="J37" s="298"/>
      <c r="K37" s="288" t="str">
        <f t="shared" si="3"/>
        <v/>
      </c>
      <c r="L37" s="287" t="str">
        <f t="shared" si="5"/>
        <v/>
      </c>
      <c r="M37" s="333" t="str">
        <f t="shared" si="6"/>
        <v/>
      </c>
      <c r="O37" s="228"/>
      <c r="P37" s="228" t="s">
        <v>403</v>
      </c>
      <c r="Q37" s="1"/>
      <c r="R37" s="1"/>
      <c r="S37" s="1"/>
      <c r="T37" s="1"/>
      <c r="U37" s="1"/>
      <c r="V37" s="1"/>
      <c r="W37" s="1"/>
      <c r="X37" s="1"/>
      <c r="Y37" s="1"/>
      <c r="Z37" s="1"/>
    </row>
    <row r="38" spans="1:26" ht="18" customHeight="1">
      <c r="A38" s="248"/>
      <c r="B38" s="49"/>
      <c r="C38" s="48"/>
      <c r="D38" s="41"/>
      <c r="E38" s="42"/>
      <c r="F38" s="41"/>
      <c r="G38" s="56"/>
      <c r="H38" s="56"/>
      <c r="I38" s="290"/>
      <c r="J38" s="298"/>
      <c r="K38" s="288" t="str">
        <f t="shared" si="3"/>
        <v/>
      </c>
      <c r="L38" s="287" t="str">
        <f t="shared" si="5"/>
        <v/>
      </c>
      <c r="M38" s="333" t="str">
        <f t="shared" si="6"/>
        <v/>
      </c>
      <c r="O38" s="228"/>
      <c r="P38" s="228" t="s">
        <v>391</v>
      </c>
      <c r="Q38" s="228"/>
      <c r="R38" s="1"/>
      <c r="S38" s="1"/>
      <c r="T38" s="1"/>
      <c r="U38" s="1"/>
      <c r="V38" s="1"/>
      <c r="W38" s="1"/>
      <c r="X38" s="1"/>
      <c r="Y38" s="1"/>
      <c r="Z38" s="1"/>
    </row>
    <row r="39" spans="1:26" ht="18" customHeight="1">
      <c r="A39" s="248"/>
      <c r="B39" s="45"/>
      <c r="C39" s="46"/>
      <c r="D39" s="43"/>
      <c r="E39" s="44"/>
      <c r="F39" s="43"/>
      <c r="G39" s="56"/>
      <c r="H39" s="56"/>
      <c r="I39" s="290"/>
      <c r="J39" s="298"/>
      <c r="K39" s="288" t="str">
        <f t="shared" si="3"/>
        <v/>
      </c>
      <c r="L39" s="287" t="str">
        <f t="shared" si="5"/>
        <v/>
      </c>
      <c r="M39" s="333" t="str">
        <f t="shared" si="6"/>
        <v/>
      </c>
      <c r="O39" s="228"/>
      <c r="P39" s="228" t="s">
        <v>404</v>
      </c>
      <c r="Q39" s="228"/>
      <c r="R39" s="1"/>
      <c r="S39" s="1"/>
      <c r="T39" s="1"/>
      <c r="U39" s="1"/>
      <c r="V39" s="1"/>
      <c r="W39" s="1"/>
      <c r="X39" s="1"/>
      <c r="Y39" s="1"/>
      <c r="Z39" s="1"/>
    </row>
    <row r="40" spans="1:26" ht="18" customHeight="1">
      <c r="A40" s="352"/>
      <c r="B40" s="49" t="s">
        <v>51</v>
      </c>
      <c r="C40" s="48"/>
      <c r="D40" s="41"/>
      <c r="E40" s="42"/>
      <c r="F40" s="41"/>
      <c r="G40" s="56"/>
      <c r="H40" s="56"/>
      <c r="I40" s="290"/>
      <c r="J40" s="298"/>
      <c r="K40" s="288" t="str">
        <f t="shared" si="3"/>
        <v/>
      </c>
      <c r="L40" s="287" t="str">
        <f t="shared" si="5"/>
        <v/>
      </c>
      <c r="M40" s="333" t="str">
        <f t="shared" si="6"/>
        <v/>
      </c>
      <c r="O40" s="227"/>
      <c r="P40" s="228" t="s">
        <v>392</v>
      </c>
      <c r="Q40" s="229"/>
      <c r="R40" s="1"/>
      <c r="V40" s="1"/>
      <c r="X40" s="1"/>
      <c r="Y40" s="1"/>
      <c r="Z40" s="1"/>
    </row>
    <row r="41" spans="1:26" ht="18" customHeight="1">
      <c r="A41" s="248"/>
      <c r="B41" s="45"/>
      <c r="C41" s="46"/>
      <c r="D41" s="43"/>
      <c r="E41" s="44"/>
      <c r="F41" s="43"/>
      <c r="G41" s="56"/>
      <c r="H41" s="56"/>
      <c r="I41" s="290"/>
      <c r="J41" s="298"/>
      <c r="K41" s="288" t="str">
        <f t="shared" si="3"/>
        <v/>
      </c>
      <c r="L41" s="287" t="str">
        <f t="shared" si="5"/>
        <v/>
      </c>
      <c r="M41" s="333" t="str">
        <f t="shared" si="6"/>
        <v/>
      </c>
      <c r="O41" s="227"/>
      <c r="P41" s="228" t="s">
        <v>152</v>
      </c>
      <c r="Q41" s="229"/>
      <c r="R41" s="1"/>
      <c r="V41" s="1"/>
      <c r="X41" s="1"/>
      <c r="Y41" s="1"/>
      <c r="Z41" s="1"/>
    </row>
    <row r="42" spans="1:26" ht="18" customHeight="1">
      <c r="A42" s="248"/>
      <c r="B42" s="49"/>
      <c r="C42" s="48"/>
      <c r="D42" s="41"/>
      <c r="E42" s="42"/>
      <c r="F42" s="41"/>
      <c r="G42" s="56"/>
      <c r="H42" s="56"/>
      <c r="I42" s="290"/>
      <c r="J42" s="298"/>
      <c r="K42" s="288" t="str">
        <f t="shared" si="3"/>
        <v/>
      </c>
      <c r="L42" s="287" t="str">
        <f t="shared" si="5"/>
        <v/>
      </c>
      <c r="M42" s="333" t="str">
        <f t="shared" si="6"/>
        <v/>
      </c>
      <c r="O42" s="227" t="s">
        <v>360</v>
      </c>
      <c r="P42" s="229"/>
      <c r="Q42" s="229"/>
      <c r="V42" s="1"/>
      <c r="X42" s="1"/>
      <c r="Y42" s="1"/>
      <c r="Z42" s="1"/>
    </row>
    <row r="43" spans="1:26" ht="18" customHeight="1">
      <c r="A43" s="248"/>
      <c r="B43" s="45"/>
      <c r="C43" s="46"/>
      <c r="D43" s="43"/>
      <c r="E43" s="44"/>
      <c r="F43" s="43"/>
      <c r="G43" s="56"/>
      <c r="H43" s="56"/>
      <c r="I43" s="290"/>
      <c r="J43" s="298"/>
      <c r="K43" s="288" t="str">
        <f t="shared" si="3"/>
        <v/>
      </c>
      <c r="L43" s="287" t="str">
        <f t="shared" si="5"/>
        <v/>
      </c>
      <c r="M43" s="333" t="str">
        <f t="shared" si="6"/>
        <v/>
      </c>
      <c r="O43" s="228"/>
      <c r="P43" s="228" t="s">
        <v>363</v>
      </c>
      <c r="Q43" s="229"/>
      <c r="U43" s="1"/>
      <c r="Y43" s="1"/>
      <c r="Z43" s="1"/>
    </row>
    <row r="44" spans="1:26" ht="18" customHeight="1">
      <c r="A44" s="248"/>
      <c r="B44" s="45"/>
      <c r="C44" s="46"/>
      <c r="D44" s="43"/>
      <c r="E44" s="44"/>
      <c r="F44" s="43"/>
      <c r="G44" s="56"/>
      <c r="H44" s="56"/>
      <c r="I44" s="290"/>
      <c r="J44" s="298"/>
      <c r="K44" s="288" t="str">
        <f t="shared" si="3"/>
        <v/>
      </c>
      <c r="L44" s="287" t="str">
        <f t="shared" si="5"/>
        <v/>
      </c>
      <c r="M44" s="333" t="str">
        <f t="shared" si="6"/>
        <v/>
      </c>
      <c r="O44" s="229"/>
      <c r="P44" s="228" t="s">
        <v>390</v>
      </c>
      <c r="Q44" s="229"/>
      <c r="R44" s="1"/>
      <c r="Z44" s="1"/>
    </row>
    <row r="45" spans="1:26" ht="18" customHeight="1">
      <c r="A45" s="248"/>
      <c r="B45" s="45"/>
      <c r="C45" s="46"/>
      <c r="D45" s="43"/>
      <c r="E45" s="44"/>
      <c r="F45" s="43"/>
      <c r="G45" s="56"/>
      <c r="H45" s="56"/>
      <c r="I45" s="290"/>
      <c r="J45" s="298"/>
      <c r="K45" s="288" t="str">
        <f t="shared" si="3"/>
        <v/>
      </c>
      <c r="L45" s="287" t="str">
        <f t="shared" si="5"/>
        <v/>
      </c>
      <c r="M45" s="333" t="str">
        <f t="shared" si="6"/>
        <v/>
      </c>
      <c r="O45" s="229"/>
      <c r="P45" s="229"/>
      <c r="Q45" s="228"/>
      <c r="Z45" s="1"/>
    </row>
    <row r="46" spans="1:26" ht="18" customHeight="1" thickBot="1">
      <c r="A46" s="248"/>
      <c r="B46" s="47"/>
      <c r="C46" s="50"/>
      <c r="D46" s="41"/>
      <c r="E46" s="42"/>
      <c r="F46" s="41"/>
      <c r="G46" s="56"/>
      <c r="H46" s="56"/>
      <c r="I46" s="313"/>
      <c r="J46" s="298"/>
      <c r="K46" s="314" t="str">
        <f t="shared" si="3"/>
        <v/>
      </c>
      <c r="L46" s="287" t="str">
        <f t="shared" si="5"/>
        <v/>
      </c>
      <c r="M46" s="341" t="str">
        <f t="shared" si="6"/>
        <v/>
      </c>
      <c r="O46" s="256"/>
      <c r="P46" s="255"/>
      <c r="Q46" s="255"/>
      <c r="R46" s="255"/>
      <c r="S46" s="255"/>
      <c r="T46" s="255"/>
      <c r="U46" s="255"/>
      <c r="V46" s="255"/>
      <c r="W46" s="255"/>
      <c r="X46" s="255"/>
    </row>
    <row r="47" spans="1:26" ht="18" customHeight="1">
      <c r="A47" s="545" t="s">
        <v>153</v>
      </c>
      <c r="B47" s="542" t="s">
        <v>323</v>
      </c>
      <c r="C47" s="543"/>
      <c r="D47" s="159">
        <f>COUNTIF(A31:A46,9)</f>
        <v>0</v>
      </c>
      <c r="E47" s="58"/>
      <c r="F47" s="160"/>
      <c r="G47" s="161"/>
      <c r="H47" s="161"/>
      <c r="I47" s="292">
        <f>SUMIF(A31:A46,9,I31:I46)</f>
        <v>0</v>
      </c>
      <c r="J47" s="312" t="s">
        <v>307</v>
      </c>
      <c r="K47" s="292">
        <f>SUMIF(A31:A46,9,K31:K46)</f>
        <v>0</v>
      </c>
      <c r="L47" s="292">
        <f>SUMIF(A31:A46,9,L31:L46)</f>
        <v>0</v>
      </c>
      <c r="M47" s="326">
        <f>SUMIF(A$31:A$46,9,M$31:M$46)</f>
        <v>0</v>
      </c>
      <c r="N47" s="62"/>
      <c r="O47" s="255"/>
      <c r="P47" s="255"/>
      <c r="Q47" s="255"/>
      <c r="R47" s="255"/>
      <c r="S47" s="255"/>
      <c r="T47" s="255"/>
      <c r="U47" s="255"/>
      <c r="V47" s="255"/>
      <c r="W47" s="255"/>
      <c r="X47" s="255"/>
    </row>
    <row r="48" spans="1:26" ht="18" customHeight="1">
      <c r="A48" s="547"/>
      <c r="B48" s="507" t="s">
        <v>264</v>
      </c>
      <c r="C48" s="524"/>
      <c r="D48" s="162">
        <f>COUNTIF(A$31:A$46,10)</f>
        <v>0</v>
      </c>
      <c r="E48" s="183"/>
      <c r="F48" s="184"/>
      <c r="G48" s="185"/>
      <c r="H48" s="185"/>
      <c r="I48" s="287">
        <f>SUMIF(A$31:A$46,10,I$31:I$46)</f>
        <v>0</v>
      </c>
      <c r="J48" s="320" t="s">
        <v>307</v>
      </c>
      <c r="K48" s="287">
        <f>SUMIF(A$31:A$46,10,K$31:K$46)</f>
        <v>0</v>
      </c>
      <c r="L48" s="287">
        <f>SUMIF(A$31:A$46,10,L$31:L$46)</f>
        <v>0</v>
      </c>
      <c r="M48" s="342">
        <f>SUMIF(A$31:A$46,10,M$31:M$46)</f>
        <v>0</v>
      </c>
      <c r="O48" s="255"/>
      <c r="P48" s="255"/>
      <c r="Q48" s="255"/>
      <c r="R48" s="255"/>
      <c r="S48" s="255"/>
      <c r="T48" s="255"/>
      <c r="U48" s="255"/>
      <c r="V48" s="255"/>
      <c r="W48" s="255"/>
      <c r="X48" s="255"/>
    </row>
    <row r="49" spans="1:26" ht="26.25" customHeight="1">
      <c r="A49" s="189"/>
      <c r="B49" s="189"/>
      <c r="C49" s="189"/>
      <c r="D49" s="189"/>
      <c r="E49" s="189"/>
      <c r="F49" s="189"/>
      <c r="G49" s="189"/>
      <c r="H49" s="189"/>
      <c r="I49" s="189"/>
      <c r="J49" s="189"/>
      <c r="K49" s="189"/>
      <c r="L49" s="189"/>
      <c r="M49" s="190"/>
      <c r="N49" s="222"/>
      <c r="O49" s="255"/>
      <c r="P49" s="255"/>
      <c r="Q49" s="255"/>
      <c r="R49" s="255"/>
      <c r="S49" s="255"/>
      <c r="T49" s="255"/>
      <c r="U49" s="255"/>
      <c r="V49" s="255"/>
      <c r="W49" s="255"/>
      <c r="X49" s="255"/>
      <c r="Y49" s="222"/>
    </row>
    <row r="50" spans="1:26" ht="19.899999999999999" customHeight="1">
      <c r="A50" s="258"/>
      <c r="B50" s="62"/>
      <c r="C50" s="62"/>
      <c r="D50" s="62"/>
      <c r="E50" s="62"/>
      <c r="F50" s="62"/>
      <c r="G50" s="62"/>
      <c r="H50" s="62"/>
      <c r="I50" s="62"/>
      <c r="J50" s="62"/>
      <c r="K50" s="62"/>
      <c r="L50" s="62"/>
      <c r="M50" s="62"/>
      <c r="N50" s="258"/>
      <c r="O50" s="269"/>
      <c r="P50" s="269"/>
      <c r="Q50" s="269"/>
      <c r="R50" s="269"/>
      <c r="S50" s="269"/>
      <c r="T50" s="269"/>
      <c r="U50" s="269"/>
      <c r="V50" s="269"/>
      <c r="W50" s="269"/>
      <c r="X50" s="269"/>
      <c r="Y50" s="62"/>
      <c r="Z50" s="62"/>
    </row>
  </sheetData>
  <mergeCells count="37">
    <mergeCell ref="G1:K1"/>
    <mergeCell ref="A47:A48"/>
    <mergeCell ref="B48:C48"/>
    <mergeCell ref="G28:G30"/>
    <mergeCell ref="F28:F30"/>
    <mergeCell ref="B28:C30"/>
    <mergeCell ref="H28:H30"/>
    <mergeCell ref="G3:G5"/>
    <mergeCell ref="B47:C47"/>
    <mergeCell ref="B22:C22"/>
    <mergeCell ref="A28:A30"/>
    <mergeCell ref="D28:D30"/>
    <mergeCell ref="E28:E30"/>
    <mergeCell ref="G25:K25"/>
    <mergeCell ref="G26:K26"/>
    <mergeCell ref="A3:A5"/>
    <mergeCell ref="H3:H5"/>
    <mergeCell ref="B3:C5"/>
    <mergeCell ref="D3:D5"/>
    <mergeCell ref="E3:E5"/>
    <mergeCell ref="F3:F5"/>
    <mergeCell ref="B20:C20"/>
    <mergeCell ref="B21:C21"/>
    <mergeCell ref="B6:C6"/>
    <mergeCell ref="B7:C7"/>
    <mergeCell ref="B8:C8"/>
    <mergeCell ref="B9:C9"/>
    <mergeCell ref="B10:C10"/>
    <mergeCell ref="B11:C11"/>
    <mergeCell ref="B12:C12"/>
    <mergeCell ref="B13:C13"/>
    <mergeCell ref="B14:C14"/>
    <mergeCell ref="B15:C15"/>
    <mergeCell ref="B16:C16"/>
    <mergeCell ref="B17:C17"/>
    <mergeCell ref="B18:C18"/>
    <mergeCell ref="B19:C19"/>
  </mergeCells>
  <phoneticPr fontId="1"/>
  <pageMargins left="0.59055118110236227" right="0.19685039370078741" top="0.78740157480314965" bottom="0.43307086614173229" header="0.51181102362204722" footer="0.51181102362204722"/>
  <pageSetup paperSize="9" scale="95" orientation="portrait" verticalDpi="0" r:id="rId1"/>
  <headerFooter alignWithMargins="0"/>
  <ignoredErrors>
    <ignoredError sqref="F25:F26 F1" numberStoredAsText="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M159"/>
  <sheetViews>
    <sheetView showGridLines="0" topLeftCell="A139" zoomScaleNormal="100" workbookViewId="0">
      <selection activeCell="D119" sqref="D119"/>
    </sheetView>
  </sheetViews>
  <sheetFormatPr defaultRowHeight="13.5"/>
  <cols>
    <col min="1" max="2" width="3.625" customWidth="1"/>
    <col min="3" max="3" width="12.625" customWidth="1"/>
    <col min="4" max="4" width="21.75" customWidth="1"/>
    <col min="5" max="6" width="9.75" customWidth="1"/>
    <col min="7" max="7" width="9.75" style="221" customWidth="1"/>
    <col min="8" max="9" width="9.75" customWidth="1"/>
    <col min="10" max="10" width="14.75" customWidth="1"/>
    <col min="11" max="11" width="1.75" customWidth="1"/>
    <col min="12" max="12" width="4.25" customWidth="1"/>
    <col min="14" max="14" width="1.75" customWidth="1"/>
    <col min="257" max="258" width="3.625" customWidth="1"/>
    <col min="259" max="259" width="12.625" customWidth="1"/>
    <col min="260" max="260" width="19.625" customWidth="1"/>
    <col min="261" max="265" width="8.625" customWidth="1"/>
    <col min="266" max="266" width="12.625" customWidth="1"/>
    <col min="267" max="267" width="0.375" customWidth="1"/>
    <col min="513" max="514" width="3.625" customWidth="1"/>
    <col min="515" max="515" width="12.625" customWidth="1"/>
    <col min="516" max="516" width="19.625" customWidth="1"/>
    <col min="517" max="521" width="8.625" customWidth="1"/>
    <col min="522" max="522" width="12.625" customWidth="1"/>
    <col min="523" max="523" width="0.375" customWidth="1"/>
    <col min="769" max="770" width="3.625" customWidth="1"/>
    <col min="771" max="771" width="12.625" customWidth="1"/>
    <col min="772" max="772" width="19.625" customWidth="1"/>
    <col min="773" max="777" width="8.625" customWidth="1"/>
    <col min="778" max="778" width="12.625" customWidth="1"/>
    <col min="779" max="779" width="0.375" customWidth="1"/>
    <col min="1025" max="1026" width="3.625" customWidth="1"/>
    <col min="1027" max="1027" width="12.625" customWidth="1"/>
    <col min="1028" max="1028" width="19.625" customWidth="1"/>
    <col min="1029" max="1033" width="8.625" customWidth="1"/>
    <col min="1034" max="1034" width="12.625" customWidth="1"/>
    <col min="1035" max="1035" width="0.375" customWidth="1"/>
    <col min="1281" max="1282" width="3.625" customWidth="1"/>
    <col min="1283" max="1283" width="12.625" customWidth="1"/>
    <col min="1284" max="1284" width="19.625" customWidth="1"/>
    <col min="1285" max="1289" width="8.625" customWidth="1"/>
    <col min="1290" max="1290" width="12.625" customWidth="1"/>
    <col min="1291" max="1291" width="0.375" customWidth="1"/>
    <col min="1537" max="1538" width="3.625" customWidth="1"/>
    <col min="1539" max="1539" width="12.625" customWidth="1"/>
    <col min="1540" max="1540" width="19.625" customWidth="1"/>
    <col min="1541" max="1545" width="8.625" customWidth="1"/>
    <col min="1546" max="1546" width="12.625" customWidth="1"/>
    <col min="1547" max="1547" width="0.375" customWidth="1"/>
    <col min="1793" max="1794" width="3.625" customWidth="1"/>
    <col min="1795" max="1795" width="12.625" customWidth="1"/>
    <col min="1796" max="1796" width="19.625" customWidth="1"/>
    <col min="1797" max="1801" width="8.625" customWidth="1"/>
    <col min="1802" max="1802" width="12.625" customWidth="1"/>
    <col min="1803" max="1803" width="0.375" customWidth="1"/>
    <col min="2049" max="2050" width="3.625" customWidth="1"/>
    <col min="2051" max="2051" width="12.625" customWidth="1"/>
    <col min="2052" max="2052" width="19.625" customWidth="1"/>
    <col min="2053" max="2057" width="8.625" customWidth="1"/>
    <col min="2058" max="2058" width="12.625" customWidth="1"/>
    <col min="2059" max="2059" width="0.375" customWidth="1"/>
    <col min="2305" max="2306" width="3.625" customWidth="1"/>
    <col min="2307" max="2307" width="12.625" customWidth="1"/>
    <col min="2308" max="2308" width="19.625" customWidth="1"/>
    <col min="2309" max="2313" width="8.625" customWidth="1"/>
    <col min="2314" max="2314" width="12.625" customWidth="1"/>
    <col min="2315" max="2315" width="0.375" customWidth="1"/>
    <col min="2561" max="2562" width="3.625" customWidth="1"/>
    <col min="2563" max="2563" width="12.625" customWidth="1"/>
    <col min="2564" max="2564" width="19.625" customWidth="1"/>
    <col min="2565" max="2569" width="8.625" customWidth="1"/>
    <col min="2570" max="2570" width="12.625" customWidth="1"/>
    <col min="2571" max="2571" width="0.375" customWidth="1"/>
    <col min="2817" max="2818" width="3.625" customWidth="1"/>
    <col min="2819" max="2819" width="12.625" customWidth="1"/>
    <col min="2820" max="2820" width="19.625" customWidth="1"/>
    <col min="2821" max="2825" width="8.625" customWidth="1"/>
    <col min="2826" max="2826" width="12.625" customWidth="1"/>
    <col min="2827" max="2827" width="0.375" customWidth="1"/>
    <col min="3073" max="3074" width="3.625" customWidth="1"/>
    <col min="3075" max="3075" width="12.625" customWidth="1"/>
    <col min="3076" max="3076" width="19.625" customWidth="1"/>
    <col min="3077" max="3081" width="8.625" customWidth="1"/>
    <col min="3082" max="3082" width="12.625" customWidth="1"/>
    <col min="3083" max="3083" width="0.375" customWidth="1"/>
    <col min="3329" max="3330" width="3.625" customWidth="1"/>
    <col min="3331" max="3331" width="12.625" customWidth="1"/>
    <col min="3332" max="3332" width="19.625" customWidth="1"/>
    <col min="3333" max="3337" width="8.625" customWidth="1"/>
    <col min="3338" max="3338" width="12.625" customWidth="1"/>
    <col min="3339" max="3339" width="0.375" customWidth="1"/>
    <col min="3585" max="3586" width="3.625" customWidth="1"/>
    <col min="3587" max="3587" width="12.625" customWidth="1"/>
    <col min="3588" max="3588" width="19.625" customWidth="1"/>
    <col min="3589" max="3593" width="8.625" customWidth="1"/>
    <col min="3594" max="3594" width="12.625" customWidth="1"/>
    <col min="3595" max="3595" width="0.375" customWidth="1"/>
    <col min="3841" max="3842" width="3.625" customWidth="1"/>
    <col min="3843" max="3843" width="12.625" customWidth="1"/>
    <col min="3844" max="3844" width="19.625" customWidth="1"/>
    <col min="3845" max="3849" width="8.625" customWidth="1"/>
    <col min="3850" max="3850" width="12.625" customWidth="1"/>
    <col min="3851" max="3851" width="0.375" customWidth="1"/>
    <col min="4097" max="4098" width="3.625" customWidth="1"/>
    <col min="4099" max="4099" width="12.625" customWidth="1"/>
    <col min="4100" max="4100" width="19.625" customWidth="1"/>
    <col min="4101" max="4105" width="8.625" customWidth="1"/>
    <col min="4106" max="4106" width="12.625" customWidth="1"/>
    <col min="4107" max="4107" width="0.375" customWidth="1"/>
    <col min="4353" max="4354" width="3.625" customWidth="1"/>
    <col min="4355" max="4355" width="12.625" customWidth="1"/>
    <col min="4356" max="4356" width="19.625" customWidth="1"/>
    <col min="4357" max="4361" width="8.625" customWidth="1"/>
    <col min="4362" max="4362" width="12.625" customWidth="1"/>
    <col min="4363" max="4363" width="0.375" customWidth="1"/>
    <col min="4609" max="4610" width="3.625" customWidth="1"/>
    <col min="4611" max="4611" width="12.625" customWidth="1"/>
    <col min="4612" max="4612" width="19.625" customWidth="1"/>
    <col min="4613" max="4617" width="8.625" customWidth="1"/>
    <col min="4618" max="4618" width="12.625" customWidth="1"/>
    <col min="4619" max="4619" width="0.375" customWidth="1"/>
    <col min="4865" max="4866" width="3.625" customWidth="1"/>
    <col min="4867" max="4867" width="12.625" customWidth="1"/>
    <col min="4868" max="4868" width="19.625" customWidth="1"/>
    <col min="4869" max="4873" width="8.625" customWidth="1"/>
    <col min="4874" max="4874" width="12.625" customWidth="1"/>
    <col min="4875" max="4875" width="0.375" customWidth="1"/>
    <col min="5121" max="5122" width="3.625" customWidth="1"/>
    <col min="5123" max="5123" width="12.625" customWidth="1"/>
    <col min="5124" max="5124" width="19.625" customWidth="1"/>
    <col min="5125" max="5129" width="8.625" customWidth="1"/>
    <col min="5130" max="5130" width="12.625" customWidth="1"/>
    <col min="5131" max="5131" width="0.375" customWidth="1"/>
    <col min="5377" max="5378" width="3.625" customWidth="1"/>
    <col min="5379" max="5379" width="12.625" customWidth="1"/>
    <col min="5380" max="5380" width="19.625" customWidth="1"/>
    <col min="5381" max="5385" width="8.625" customWidth="1"/>
    <col min="5386" max="5386" width="12.625" customWidth="1"/>
    <col min="5387" max="5387" width="0.375" customWidth="1"/>
    <col min="5633" max="5634" width="3.625" customWidth="1"/>
    <col min="5635" max="5635" width="12.625" customWidth="1"/>
    <col min="5636" max="5636" width="19.625" customWidth="1"/>
    <col min="5637" max="5641" width="8.625" customWidth="1"/>
    <col min="5642" max="5642" width="12.625" customWidth="1"/>
    <col min="5643" max="5643" width="0.375" customWidth="1"/>
    <col min="5889" max="5890" width="3.625" customWidth="1"/>
    <col min="5891" max="5891" width="12.625" customWidth="1"/>
    <col min="5892" max="5892" width="19.625" customWidth="1"/>
    <col min="5893" max="5897" width="8.625" customWidth="1"/>
    <col min="5898" max="5898" width="12.625" customWidth="1"/>
    <col min="5899" max="5899" width="0.375" customWidth="1"/>
    <col min="6145" max="6146" width="3.625" customWidth="1"/>
    <col min="6147" max="6147" width="12.625" customWidth="1"/>
    <col min="6148" max="6148" width="19.625" customWidth="1"/>
    <col min="6149" max="6153" width="8.625" customWidth="1"/>
    <col min="6154" max="6154" width="12.625" customWidth="1"/>
    <col min="6155" max="6155" width="0.375" customWidth="1"/>
    <col min="6401" max="6402" width="3.625" customWidth="1"/>
    <col min="6403" max="6403" width="12.625" customWidth="1"/>
    <col min="6404" max="6404" width="19.625" customWidth="1"/>
    <col min="6405" max="6409" width="8.625" customWidth="1"/>
    <col min="6410" max="6410" width="12.625" customWidth="1"/>
    <col min="6411" max="6411" width="0.375" customWidth="1"/>
    <col min="6657" max="6658" width="3.625" customWidth="1"/>
    <col min="6659" max="6659" width="12.625" customWidth="1"/>
    <col min="6660" max="6660" width="19.625" customWidth="1"/>
    <col min="6661" max="6665" width="8.625" customWidth="1"/>
    <col min="6666" max="6666" width="12.625" customWidth="1"/>
    <col min="6667" max="6667" width="0.375" customWidth="1"/>
    <col min="6913" max="6914" width="3.625" customWidth="1"/>
    <col min="6915" max="6915" width="12.625" customWidth="1"/>
    <col min="6916" max="6916" width="19.625" customWidth="1"/>
    <col min="6917" max="6921" width="8.625" customWidth="1"/>
    <col min="6922" max="6922" width="12.625" customWidth="1"/>
    <col min="6923" max="6923" width="0.375" customWidth="1"/>
    <col min="7169" max="7170" width="3.625" customWidth="1"/>
    <col min="7171" max="7171" width="12.625" customWidth="1"/>
    <col min="7172" max="7172" width="19.625" customWidth="1"/>
    <col min="7173" max="7177" width="8.625" customWidth="1"/>
    <col min="7178" max="7178" width="12.625" customWidth="1"/>
    <col min="7179" max="7179" width="0.375" customWidth="1"/>
    <col min="7425" max="7426" width="3.625" customWidth="1"/>
    <col min="7427" max="7427" width="12.625" customWidth="1"/>
    <col min="7428" max="7428" width="19.625" customWidth="1"/>
    <col min="7429" max="7433" width="8.625" customWidth="1"/>
    <col min="7434" max="7434" width="12.625" customWidth="1"/>
    <col min="7435" max="7435" width="0.375" customWidth="1"/>
    <col min="7681" max="7682" width="3.625" customWidth="1"/>
    <col min="7683" max="7683" width="12.625" customWidth="1"/>
    <col min="7684" max="7684" width="19.625" customWidth="1"/>
    <col min="7685" max="7689" width="8.625" customWidth="1"/>
    <col min="7690" max="7690" width="12.625" customWidth="1"/>
    <col min="7691" max="7691" width="0.375" customWidth="1"/>
    <col min="7937" max="7938" width="3.625" customWidth="1"/>
    <col min="7939" max="7939" width="12.625" customWidth="1"/>
    <col min="7940" max="7940" width="19.625" customWidth="1"/>
    <col min="7941" max="7945" width="8.625" customWidth="1"/>
    <col min="7946" max="7946" width="12.625" customWidth="1"/>
    <col min="7947" max="7947" width="0.375" customWidth="1"/>
    <col min="8193" max="8194" width="3.625" customWidth="1"/>
    <col min="8195" max="8195" width="12.625" customWidth="1"/>
    <col min="8196" max="8196" width="19.625" customWidth="1"/>
    <col min="8197" max="8201" width="8.625" customWidth="1"/>
    <col min="8202" max="8202" width="12.625" customWidth="1"/>
    <col min="8203" max="8203" width="0.375" customWidth="1"/>
    <col min="8449" max="8450" width="3.625" customWidth="1"/>
    <col min="8451" max="8451" width="12.625" customWidth="1"/>
    <col min="8452" max="8452" width="19.625" customWidth="1"/>
    <col min="8453" max="8457" width="8.625" customWidth="1"/>
    <col min="8458" max="8458" width="12.625" customWidth="1"/>
    <col min="8459" max="8459" width="0.375" customWidth="1"/>
    <col min="8705" max="8706" width="3.625" customWidth="1"/>
    <col min="8707" max="8707" width="12.625" customWidth="1"/>
    <col min="8708" max="8708" width="19.625" customWidth="1"/>
    <col min="8709" max="8713" width="8.625" customWidth="1"/>
    <col min="8714" max="8714" width="12.625" customWidth="1"/>
    <col min="8715" max="8715" width="0.375" customWidth="1"/>
    <col min="8961" max="8962" width="3.625" customWidth="1"/>
    <col min="8963" max="8963" width="12.625" customWidth="1"/>
    <col min="8964" max="8964" width="19.625" customWidth="1"/>
    <col min="8965" max="8969" width="8.625" customWidth="1"/>
    <col min="8970" max="8970" width="12.625" customWidth="1"/>
    <col min="8971" max="8971" width="0.375" customWidth="1"/>
    <col min="9217" max="9218" width="3.625" customWidth="1"/>
    <col min="9219" max="9219" width="12.625" customWidth="1"/>
    <col min="9220" max="9220" width="19.625" customWidth="1"/>
    <col min="9221" max="9225" width="8.625" customWidth="1"/>
    <col min="9226" max="9226" width="12.625" customWidth="1"/>
    <col min="9227" max="9227" width="0.375" customWidth="1"/>
    <col min="9473" max="9474" width="3.625" customWidth="1"/>
    <col min="9475" max="9475" width="12.625" customWidth="1"/>
    <col min="9476" max="9476" width="19.625" customWidth="1"/>
    <col min="9477" max="9481" width="8.625" customWidth="1"/>
    <col min="9482" max="9482" width="12.625" customWidth="1"/>
    <col min="9483" max="9483" width="0.375" customWidth="1"/>
    <col min="9729" max="9730" width="3.625" customWidth="1"/>
    <col min="9731" max="9731" width="12.625" customWidth="1"/>
    <col min="9732" max="9732" width="19.625" customWidth="1"/>
    <col min="9733" max="9737" width="8.625" customWidth="1"/>
    <col min="9738" max="9738" width="12.625" customWidth="1"/>
    <col min="9739" max="9739" width="0.375" customWidth="1"/>
    <col min="9985" max="9986" width="3.625" customWidth="1"/>
    <col min="9987" max="9987" width="12.625" customWidth="1"/>
    <col min="9988" max="9988" width="19.625" customWidth="1"/>
    <col min="9989" max="9993" width="8.625" customWidth="1"/>
    <col min="9994" max="9994" width="12.625" customWidth="1"/>
    <col min="9995" max="9995" width="0.375" customWidth="1"/>
    <col min="10241" max="10242" width="3.625" customWidth="1"/>
    <col min="10243" max="10243" width="12.625" customWidth="1"/>
    <col min="10244" max="10244" width="19.625" customWidth="1"/>
    <col min="10245" max="10249" width="8.625" customWidth="1"/>
    <col min="10250" max="10250" width="12.625" customWidth="1"/>
    <col min="10251" max="10251" width="0.375" customWidth="1"/>
    <col min="10497" max="10498" width="3.625" customWidth="1"/>
    <col min="10499" max="10499" width="12.625" customWidth="1"/>
    <col min="10500" max="10500" width="19.625" customWidth="1"/>
    <col min="10501" max="10505" width="8.625" customWidth="1"/>
    <col min="10506" max="10506" width="12.625" customWidth="1"/>
    <col min="10507" max="10507" width="0.375" customWidth="1"/>
    <col min="10753" max="10754" width="3.625" customWidth="1"/>
    <col min="10755" max="10755" width="12.625" customWidth="1"/>
    <col min="10756" max="10756" width="19.625" customWidth="1"/>
    <col min="10757" max="10761" width="8.625" customWidth="1"/>
    <col min="10762" max="10762" width="12.625" customWidth="1"/>
    <col min="10763" max="10763" width="0.375" customWidth="1"/>
    <col min="11009" max="11010" width="3.625" customWidth="1"/>
    <col min="11011" max="11011" width="12.625" customWidth="1"/>
    <col min="11012" max="11012" width="19.625" customWidth="1"/>
    <col min="11013" max="11017" width="8.625" customWidth="1"/>
    <col min="11018" max="11018" width="12.625" customWidth="1"/>
    <col min="11019" max="11019" width="0.375" customWidth="1"/>
    <col min="11265" max="11266" width="3.625" customWidth="1"/>
    <col min="11267" max="11267" width="12.625" customWidth="1"/>
    <col min="11268" max="11268" width="19.625" customWidth="1"/>
    <col min="11269" max="11273" width="8.625" customWidth="1"/>
    <col min="11274" max="11274" width="12.625" customWidth="1"/>
    <col min="11275" max="11275" width="0.375" customWidth="1"/>
    <col min="11521" max="11522" width="3.625" customWidth="1"/>
    <col min="11523" max="11523" width="12.625" customWidth="1"/>
    <col min="11524" max="11524" width="19.625" customWidth="1"/>
    <col min="11525" max="11529" width="8.625" customWidth="1"/>
    <col min="11530" max="11530" width="12.625" customWidth="1"/>
    <col min="11531" max="11531" width="0.375" customWidth="1"/>
    <col min="11777" max="11778" width="3.625" customWidth="1"/>
    <col min="11779" max="11779" width="12.625" customWidth="1"/>
    <col min="11780" max="11780" width="19.625" customWidth="1"/>
    <col min="11781" max="11785" width="8.625" customWidth="1"/>
    <col min="11786" max="11786" width="12.625" customWidth="1"/>
    <col min="11787" max="11787" width="0.375" customWidth="1"/>
    <col min="12033" max="12034" width="3.625" customWidth="1"/>
    <col min="12035" max="12035" width="12.625" customWidth="1"/>
    <col min="12036" max="12036" width="19.625" customWidth="1"/>
    <col min="12037" max="12041" width="8.625" customWidth="1"/>
    <col min="12042" max="12042" width="12.625" customWidth="1"/>
    <col min="12043" max="12043" width="0.375" customWidth="1"/>
    <col min="12289" max="12290" width="3.625" customWidth="1"/>
    <col min="12291" max="12291" width="12.625" customWidth="1"/>
    <col min="12292" max="12292" width="19.625" customWidth="1"/>
    <col min="12293" max="12297" width="8.625" customWidth="1"/>
    <col min="12298" max="12298" width="12.625" customWidth="1"/>
    <col min="12299" max="12299" width="0.375" customWidth="1"/>
    <col min="12545" max="12546" width="3.625" customWidth="1"/>
    <col min="12547" max="12547" width="12.625" customWidth="1"/>
    <col min="12548" max="12548" width="19.625" customWidth="1"/>
    <col min="12549" max="12553" width="8.625" customWidth="1"/>
    <col min="12554" max="12554" width="12.625" customWidth="1"/>
    <col min="12555" max="12555" width="0.375" customWidth="1"/>
    <col min="12801" max="12802" width="3.625" customWidth="1"/>
    <col min="12803" max="12803" width="12.625" customWidth="1"/>
    <col min="12804" max="12804" width="19.625" customWidth="1"/>
    <col min="12805" max="12809" width="8.625" customWidth="1"/>
    <col min="12810" max="12810" width="12.625" customWidth="1"/>
    <col min="12811" max="12811" width="0.375" customWidth="1"/>
    <col min="13057" max="13058" width="3.625" customWidth="1"/>
    <col min="13059" max="13059" width="12.625" customWidth="1"/>
    <col min="13060" max="13060" width="19.625" customWidth="1"/>
    <col min="13061" max="13065" width="8.625" customWidth="1"/>
    <col min="13066" max="13066" width="12.625" customWidth="1"/>
    <col min="13067" max="13067" width="0.375" customWidth="1"/>
    <col min="13313" max="13314" width="3.625" customWidth="1"/>
    <col min="13315" max="13315" width="12.625" customWidth="1"/>
    <col min="13316" max="13316" width="19.625" customWidth="1"/>
    <col min="13317" max="13321" width="8.625" customWidth="1"/>
    <col min="13322" max="13322" width="12.625" customWidth="1"/>
    <col min="13323" max="13323" width="0.375" customWidth="1"/>
    <col min="13569" max="13570" width="3.625" customWidth="1"/>
    <col min="13571" max="13571" width="12.625" customWidth="1"/>
    <col min="13572" max="13572" width="19.625" customWidth="1"/>
    <col min="13573" max="13577" width="8.625" customWidth="1"/>
    <col min="13578" max="13578" width="12.625" customWidth="1"/>
    <col min="13579" max="13579" width="0.375" customWidth="1"/>
    <col min="13825" max="13826" width="3.625" customWidth="1"/>
    <col min="13827" max="13827" width="12.625" customWidth="1"/>
    <col min="13828" max="13828" width="19.625" customWidth="1"/>
    <col min="13829" max="13833" width="8.625" customWidth="1"/>
    <col min="13834" max="13834" width="12.625" customWidth="1"/>
    <col min="13835" max="13835" width="0.375" customWidth="1"/>
    <col min="14081" max="14082" width="3.625" customWidth="1"/>
    <col min="14083" max="14083" width="12.625" customWidth="1"/>
    <col min="14084" max="14084" width="19.625" customWidth="1"/>
    <col min="14085" max="14089" width="8.625" customWidth="1"/>
    <col min="14090" max="14090" width="12.625" customWidth="1"/>
    <col min="14091" max="14091" width="0.375" customWidth="1"/>
    <col min="14337" max="14338" width="3.625" customWidth="1"/>
    <col min="14339" max="14339" width="12.625" customWidth="1"/>
    <col min="14340" max="14340" width="19.625" customWidth="1"/>
    <col min="14341" max="14345" width="8.625" customWidth="1"/>
    <col min="14346" max="14346" width="12.625" customWidth="1"/>
    <col min="14347" max="14347" width="0.375" customWidth="1"/>
    <col min="14593" max="14594" width="3.625" customWidth="1"/>
    <col min="14595" max="14595" width="12.625" customWidth="1"/>
    <col min="14596" max="14596" width="19.625" customWidth="1"/>
    <col min="14597" max="14601" width="8.625" customWidth="1"/>
    <col min="14602" max="14602" width="12.625" customWidth="1"/>
    <col min="14603" max="14603" width="0.375" customWidth="1"/>
    <col min="14849" max="14850" width="3.625" customWidth="1"/>
    <col min="14851" max="14851" width="12.625" customWidth="1"/>
    <col min="14852" max="14852" width="19.625" customWidth="1"/>
    <col min="14853" max="14857" width="8.625" customWidth="1"/>
    <col min="14858" max="14858" width="12.625" customWidth="1"/>
    <col min="14859" max="14859" width="0.375" customWidth="1"/>
    <col min="15105" max="15106" width="3.625" customWidth="1"/>
    <col min="15107" max="15107" width="12.625" customWidth="1"/>
    <col min="15108" max="15108" width="19.625" customWidth="1"/>
    <col min="15109" max="15113" width="8.625" customWidth="1"/>
    <col min="15114" max="15114" width="12.625" customWidth="1"/>
    <col min="15115" max="15115" width="0.375" customWidth="1"/>
    <col min="15361" max="15362" width="3.625" customWidth="1"/>
    <col min="15363" max="15363" width="12.625" customWidth="1"/>
    <col min="15364" max="15364" width="19.625" customWidth="1"/>
    <col min="15365" max="15369" width="8.625" customWidth="1"/>
    <col min="15370" max="15370" width="12.625" customWidth="1"/>
    <col min="15371" max="15371" width="0.375" customWidth="1"/>
    <col min="15617" max="15618" width="3.625" customWidth="1"/>
    <col min="15619" max="15619" width="12.625" customWidth="1"/>
    <col min="15620" max="15620" width="19.625" customWidth="1"/>
    <col min="15621" max="15625" width="8.625" customWidth="1"/>
    <col min="15626" max="15626" width="12.625" customWidth="1"/>
    <col min="15627" max="15627" width="0.375" customWidth="1"/>
    <col min="15873" max="15874" width="3.625" customWidth="1"/>
    <col min="15875" max="15875" width="12.625" customWidth="1"/>
    <col min="15876" max="15876" width="19.625" customWidth="1"/>
    <col min="15877" max="15881" width="8.625" customWidth="1"/>
    <col min="15882" max="15882" width="12.625" customWidth="1"/>
    <col min="15883" max="15883" width="0.375" customWidth="1"/>
    <col min="16129" max="16130" width="3.625" customWidth="1"/>
    <col min="16131" max="16131" width="12.625" customWidth="1"/>
    <col min="16132" max="16132" width="19.625" customWidth="1"/>
    <col min="16133" max="16137" width="8.625" customWidth="1"/>
    <col min="16138" max="16138" width="12.625" customWidth="1"/>
    <col min="16139" max="16139" width="0.375" customWidth="1"/>
  </cols>
  <sheetData>
    <row r="1" spans="1:13" ht="18" customHeight="1">
      <c r="A1" s="627" t="s">
        <v>22</v>
      </c>
      <c r="B1" s="459"/>
      <c r="C1" s="459"/>
      <c r="D1" s="459"/>
      <c r="E1" s="459"/>
      <c r="F1" s="459"/>
      <c r="G1" s="459"/>
      <c r="H1" s="459"/>
      <c r="I1" s="459"/>
      <c r="J1" s="459"/>
      <c r="K1" s="459"/>
      <c r="L1" s="2"/>
      <c r="M1" s="2"/>
    </row>
    <row r="2" spans="1:13" ht="6" customHeight="1">
      <c r="A2" s="53"/>
      <c r="B2" s="53"/>
      <c r="C2" s="2"/>
      <c r="D2" s="2"/>
      <c r="E2" s="2"/>
      <c r="F2" s="2"/>
      <c r="G2" s="199"/>
      <c r="H2" s="2"/>
      <c r="I2" s="2"/>
      <c r="J2" s="254"/>
    </row>
    <row r="3" spans="1:13" ht="14.25" customHeight="1">
      <c r="A3" s="624" t="s">
        <v>239</v>
      </c>
      <c r="B3" s="200" t="s">
        <v>172</v>
      </c>
      <c r="C3" s="200"/>
      <c r="D3" s="200"/>
      <c r="E3" s="54"/>
      <c r="F3" s="54"/>
      <c r="G3" s="54"/>
      <c r="H3" s="201"/>
      <c r="I3" s="54"/>
      <c r="J3" s="351" t="s">
        <v>410</v>
      </c>
      <c r="K3" s="254"/>
      <c r="L3" s="254"/>
      <c r="M3" s="351"/>
    </row>
    <row r="4" spans="1:13" ht="14.25" customHeight="1">
      <c r="A4" s="625"/>
      <c r="B4" s="200" t="s">
        <v>173</v>
      </c>
      <c r="C4" s="200"/>
      <c r="D4" s="200"/>
      <c r="E4" s="54"/>
      <c r="F4" s="54"/>
      <c r="G4" s="54"/>
      <c r="H4" s="201"/>
      <c r="I4" s="54"/>
      <c r="J4" s="54"/>
      <c r="K4" s="54"/>
    </row>
    <row r="5" spans="1:13" ht="14.25" customHeight="1">
      <c r="A5" s="625"/>
      <c r="B5" s="200" t="s">
        <v>174</v>
      </c>
      <c r="C5" s="200"/>
      <c r="D5" s="200"/>
      <c r="E5" s="54"/>
      <c r="F5" s="54"/>
      <c r="G5" s="54"/>
      <c r="H5" s="201"/>
      <c r="I5" s="54"/>
      <c r="J5" s="54"/>
      <c r="K5" s="54"/>
    </row>
    <row r="6" spans="1:13" ht="14.25" customHeight="1">
      <c r="A6" s="625"/>
      <c r="B6" s="200" t="s">
        <v>175</v>
      </c>
      <c r="C6" s="200"/>
      <c r="D6" s="200"/>
      <c r="E6" s="54"/>
      <c r="F6" s="54"/>
      <c r="G6" s="54"/>
      <c r="H6" s="201"/>
      <c r="I6" s="54"/>
      <c r="J6" s="54"/>
      <c r="K6" s="54"/>
    </row>
    <row r="7" spans="1:13" ht="14.25" customHeight="1">
      <c r="A7" s="625"/>
      <c r="B7" s="200" t="s">
        <v>176</v>
      </c>
      <c r="C7" s="200"/>
      <c r="D7" s="200"/>
      <c r="E7" s="54"/>
      <c r="F7" s="54"/>
      <c r="G7" s="54"/>
      <c r="H7" s="201"/>
      <c r="I7" s="54"/>
      <c r="J7" s="54"/>
      <c r="K7" s="54"/>
    </row>
    <row r="8" spans="1:13" ht="14.25" customHeight="1">
      <c r="A8" s="625"/>
      <c r="B8" s="200" t="s">
        <v>177</v>
      </c>
      <c r="C8" s="200"/>
      <c r="D8" s="200"/>
      <c r="E8" s="54"/>
      <c r="F8" s="54"/>
      <c r="G8" s="54"/>
      <c r="H8" s="201"/>
      <c r="I8" s="54"/>
      <c r="J8" s="54"/>
      <c r="K8" s="54"/>
    </row>
    <row r="9" spans="1:13" ht="14.25" customHeight="1">
      <c r="A9" s="625"/>
      <c r="B9" s="54" t="s">
        <v>178</v>
      </c>
      <c r="C9" s="200"/>
      <c r="D9" s="200"/>
      <c r="E9" s="54"/>
      <c r="F9" s="54"/>
      <c r="G9" s="54"/>
      <c r="H9" s="201"/>
      <c r="I9" s="54"/>
      <c r="J9" s="54"/>
      <c r="K9" s="54"/>
      <c r="L9" s="202"/>
    </row>
    <row r="10" spans="1:13" ht="14.25" customHeight="1">
      <c r="A10" s="626"/>
      <c r="B10" s="54" t="s">
        <v>262</v>
      </c>
      <c r="C10" s="200"/>
      <c r="D10" s="200"/>
      <c r="E10" s="54"/>
      <c r="F10" s="54"/>
      <c r="G10" s="54"/>
      <c r="H10" s="201"/>
      <c r="I10" s="54"/>
      <c r="J10" s="54"/>
      <c r="K10" s="54"/>
      <c r="L10" s="202"/>
    </row>
    <row r="11" spans="1:13" ht="6" customHeight="1">
      <c r="A11" s="203"/>
      <c r="B11" s="200"/>
      <c r="C11" s="200"/>
      <c r="D11" s="54"/>
      <c r="E11" s="54"/>
      <c r="F11" s="54"/>
      <c r="G11" s="201"/>
      <c r="H11" s="54"/>
      <c r="I11" s="54"/>
      <c r="J11" s="54"/>
      <c r="K11" s="202"/>
    </row>
    <row r="12" spans="1:13" ht="14.25" customHeight="1">
      <c r="A12" s="200" t="s">
        <v>179</v>
      </c>
      <c r="B12" s="200"/>
      <c r="C12" s="200"/>
      <c r="D12" s="54"/>
      <c r="E12" s="54"/>
      <c r="F12" s="54"/>
      <c r="G12" s="201"/>
      <c r="H12" s="54"/>
      <c r="I12" s="204"/>
      <c r="J12" s="54"/>
      <c r="K12" s="202"/>
    </row>
    <row r="13" spans="1:13" ht="14.25" customHeight="1">
      <c r="A13" s="200" t="s">
        <v>180</v>
      </c>
      <c r="B13" s="200"/>
      <c r="C13" s="200"/>
      <c r="D13" s="54"/>
      <c r="E13" s="54"/>
      <c r="F13" s="54"/>
      <c r="G13" s="201"/>
      <c r="H13" s="54"/>
      <c r="I13" s="204"/>
      <c r="J13" s="54"/>
      <c r="K13" s="202"/>
    </row>
    <row r="14" spans="1:13" ht="6" customHeight="1">
      <c r="A14" s="200"/>
      <c r="B14" s="200"/>
      <c r="C14" s="200"/>
      <c r="D14" s="54"/>
      <c r="E14" s="54"/>
      <c r="F14" s="54"/>
      <c r="G14" s="201"/>
      <c r="H14" s="54"/>
      <c r="I14" s="204"/>
      <c r="J14" s="54"/>
      <c r="K14" s="202"/>
    </row>
    <row r="15" spans="1:13" ht="14.25" customHeight="1">
      <c r="A15" s="612" t="s">
        <v>105</v>
      </c>
      <c r="B15" s="613"/>
      <c r="C15" s="614"/>
      <c r="D15" s="618" t="s">
        <v>106</v>
      </c>
      <c r="E15" s="205" t="s">
        <v>181</v>
      </c>
      <c r="F15" s="68"/>
      <c r="G15" s="206"/>
      <c r="H15" s="69" t="s">
        <v>19</v>
      </c>
      <c r="I15" s="597" t="s">
        <v>93</v>
      </c>
      <c r="J15" s="597" t="s">
        <v>21</v>
      </c>
      <c r="K15" s="202"/>
    </row>
    <row r="16" spans="1:13" ht="14.25" customHeight="1">
      <c r="A16" s="615"/>
      <c r="B16" s="616"/>
      <c r="C16" s="617"/>
      <c r="D16" s="619"/>
      <c r="E16" s="363" t="s">
        <v>182</v>
      </c>
      <c r="F16" s="71" t="s">
        <v>183</v>
      </c>
      <c r="G16" s="118" t="s">
        <v>184</v>
      </c>
      <c r="H16" s="72" t="s">
        <v>20</v>
      </c>
      <c r="I16" s="598"/>
      <c r="J16" s="599"/>
      <c r="K16" s="202"/>
    </row>
    <row r="17" spans="1:11" ht="14.25" customHeight="1">
      <c r="A17" s="600" t="s">
        <v>107</v>
      </c>
      <c r="B17" s="602" t="s">
        <v>108</v>
      </c>
      <c r="C17" s="207" t="s">
        <v>109</v>
      </c>
      <c r="D17" s="208"/>
      <c r="E17" s="364" t="s">
        <v>185</v>
      </c>
      <c r="F17" s="74" t="s">
        <v>185</v>
      </c>
      <c r="G17" s="80"/>
      <c r="H17" s="75"/>
      <c r="I17" s="76" t="s">
        <v>185</v>
      </c>
      <c r="J17" s="77"/>
      <c r="K17" s="202"/>
    </row>
    <row r="18" spans="1:11" ht="14.25" customHeight="1">
      <c r="A18" s="601"/>
      <c r="B18" s="603"/>
      <c r="C18" s="207" t="s">
        <v>110</v>
      </c>
      <c r="D18" s="78"/>
      <c r="E18" s="364" t="s">
        <v>185</v>
      </c>
      <c r="F18" s="79" t="s">
        <v>185</v>
      </c>
      <c r="G18" s="80"/>
      <c r="H18" s="81"/>
      <c r="I18" s="73" t="s">
        <v>185</v>
      </c>
      <c r="J18" s="82"/>
      <c r="K18" s="202"/>
    </row>
    <row r="19" spans="1:11" ht="14.25" customHeight="1">
      <c r="A19" s="601"/>
      <c r="B19" s="603"/>
      <c r="C19" s="572" t="s">
        <v>111</v>
      </c>
      <c r="D19" s="209" t="s">
        <v>0</v>
      </c>
      <c r="E19" s="365" t="s">
        <v>185</v>
      </c>
      <c r="F19" s="84" t="s">
        <v>185</v>
      </c>
      <c r="G19" s="85"/>
      <c r="H19" s="86"/>
      <c r="I19" s="83" t="s">
        <v>185</v>
      </c>
      <c r="J19" s="87"/>
      <c r="K19" s="202"/>
    </row>
    <row r="20" spans="1:11" ht="14.25" customHeight="1">
      <c r="A20" s="601"/>
      <c r="B20" s="603"/>
      <c r="C20" s="583"/>
      <c r="D20" s="210" t="s">
        <v>1</v>
      </c>
      <c r="E20" s="366" t="s">
        <v>185</v>
      </c>
      <c r="F20" s="89" t="s">
        <v>185</v>
      </c>
      <c r="G20" s="90"/>
      <c r="H20" s="91"/>
      <c r="I20" s="88" t="s">
        <v>185</v>
      </c>
      <c r="J20" s="92"/>
      <c r="K20" s="202"/>
    </row>
    <row r="21" spans="1:11" ht="14.25" customHeight="1">
      <c r="A21" s="601"/>
      <c r="B21" s="603"/>
      <c r="C21" s="583"/>
      <c r="D21" s="211" t="s">
        <v>112</v>
      </c>
      <c r="E21" s="367" t="s">
        <v>185</v>
      </c>
      <c r="F21" s="94" t="s">
        <v>185</v>
      </c>
      <c r="G21" s="95"/>
      <c r="H21" s="96"/>
      <c r="I21" s="93" t="s">
        <v>185</v>
      </c>
      <c r="J21" s="97"/>
      <c r="K21" s="202"/>
    </row>
    <row r="22" spans="1:11" ht="14.25" customHeight="1">
      <c r="A22" s="601"/>
      <c r="B22" s="603"/>
      <c r="C22" s="583"/>
      <c r="D22" s="210" t="s">
        <v>113</v>
      </c>
      <c r="E22" s="366" t="s">
        <v>185</v>
      </c>
      <c r="F22" s="89" t="s">
        <v>185</v>
      </c>
      <c r="G22" s="90"/>
      <c r="H22" s="91"/>
      <c r="I22" s="88" t="s">
        <v>185</v>
      </c>
      <c r="J22" s="92"/>
      <c r="K22" s="202"/>
    </row>
    <row r="23" spans="1:11" ht="14.25" customHeight="1">
      <c r="A23" s="601"/>
      <c r="B23" s="603"/>
      <c r="C23" s="605"/>
      <c r="D23" s="212" t="s">
        <v>114</v>
      </c>
      <c r="E23" s="368" t="s">
        <v>186</v>
      </c>
      <c r="F23" s="99" t="s">
        <v>186</v>
      </c>
      <c r="G23" s="100"/>
      <c r="H23" s="101"/>
      <c r="I23" s="98" t="s">
        <v>186</v>
      </c>
      <c r="J23" s="102"/>
      <c r="K23" s="202"/>
    </row>
    <row r="24" spans="1:11" ht="14.25" customHeight="1">
      <c r="A24" s="601"/>
      <c r="B24" s="603"/>
      <c r="C24" s="207" t="s">
        <v>13</v>
      </c>
      <c r="D24" s="78" t="s">
        <v>14</v>
      </c>
      <c r="E24" s="364" t="s">
        <v>186</v>
      </c>
      <c r="F24" s="79" t="s">
        <v>186</v>
      </c>
      <c r="G24" s="80"/>
      <c r="H24" s="81"/>
      <c r="I24" s="73" t="s">
        <v>186</v>
      </c>
      <c r="J24" s="82"/>
      <c r="K24" s="202"/>
    </row>
    <row r="25" spans="1:11" ht="14.25" customHeight="1">
      <c r="A25" s="601"/>
      <c r="B25" s="603"/>
      <c r="C25" s="606" t="s">
        <v>115</v>
      </c>
      <c r="D25" s="213" t="s">
        <v>116</v>
      </c>
      <c r="E25" s="369" t="s">
        <v>186</v>
      </c>
      <c r="F25" s="104" t="s">
        <v>186</v>
      </c>
      <c r="G25" s="105" t="s">
        <v>187</v>
      </c>
      <c r="H25" s="106"/>
      <c r="I25" s="103" t="s">
        <v>186</v>
      </c>
      <c r="J25" s="107"/>
      <c r="K25" s="202"/>
    </row>
    <row r="26" spans="1:11" ht="14.25" customHeight="1">
      <c r="A26" s="601"/>
      <c r="B26" s="603"/>
      <c r="C26" s="606"/>
      <c r="D26" s="214" t="s">
        <v>117</v>
      </c>
      <c r="E26" s="370" t="s">
        <v>188</v>
      </c>
      <c r="F26" s="109" t="s">
        <v>188</v>
      </c>
      <c r="G26" s="110" t="s">
        <v>189</v>
      </c>
      <c r="H26" s="111"/>
      <c r="I26" s="108" t="s">
        <v>188</v>
      </c>
      <c r="J26" s="112"/>
      <c r="K26" s="202"/>
    </row>
    <row r="27" spans="1:11" ht="14.25" customHeight="1">
      <c r="A27" s="601"/>
      <c r="B27" s="603"/>
      <c r="C27" s="582" t="s">
        <v>68</v>
      </c>
      <c r="D27" s="215" t="s">
        <v>69</v>
      </c>
      <c r="E27" s="371" t="s">
        <v>188</v>
      </c>
      <c r="F27" s="114" t="s">
        <v>188</v>
      </c>
      <c r="G27" s="115" t="s">
        <v>190</v>
      </c>
      <c r="H27" s="116"/>
      <c r="I27" s="113" t="s">
        <v>188</v>
      </c>
      <c r="J27" s="87"/>
      <c r="K27" s="202"/>
    </row>
    <row r="28" spans="1:11" ht="14.25" customHeight="1">
      <c r="A28" s="601"/>
      <c r="B28" s="603"/>
      <c r="C28" s="607"/>
      <c r="D28" s="210" t="s">
        <v>191</v>
      </c>
      <c r="E28" s="366" t="s">
        <v>188</v>
      </c>
      <c r="F28" s="89" t="s">
        <v>188</v>
      </c>
      <c r="G28" s="90" t="s">
        <v>190</v>
      </c>
      <c r="H28" s="91"/>
      <c r="I28" s="88" t="s">
        <v>188</v>
      </c>
      <c r="J28" s="92"/>
      <c r="K28" s="202"/>
    </row>
    <row r="29" spans="1:11" ht="14.25" customHeight="1">
      <c r="A29" s="601"/>
      <c r="B29" s="603"/>
      <c r="C29" s="584"/>
      <c r="D29" s="216" t="s">
        <v>192</v>
      </c>
      <c r="E29" s="363" t="s">
        <v>188</v>
      </c>
      <c r="F29" s="117" t="s">
        <v>188</v>
      </c>
      <c r="G29" s="118" t="s">
        <v>190</v>
      </c>
      <c r="H29" s="111"/>
      <c r="I29" s="70" t="s">
        <v>188</v>
      </c>
      <c r="J29" s="112"/>
      <c r="K29" s="202"/>
    </row>
    <row r="30" spans="1:11" ht="14.25" customHeight="1">
      <c r="A30" s="601"/>
      <c r="B30" s="603"/>
      <c r="C30" s="572" t="s">
        <v>61</v>
      </c>
      <c r="D30" s="210" t="s">
        <v>193</v>
      </c>
      <c r="E30" s="366" t="s">
        <v>188</v>
      </c>
      <c r="F30" s="89" t="s">
        <v>188</v>
      </c>
      <c r="G30" s="90" t="s">
        <v>194</v>
      </c>
      <c r="H30" s="217"/>
      <c r="I30" s="88" t="s">
        <v>188</v>
      </c>
      <c r="J30" s="119"/>
      <c r="K30" s="202"/>
    </row>
    <row r="31" spans="1:11" ht="14.25" customHeight="1">
      <c r="A31" s="601"/>
      <c r="B31" s="603"/>
      <c r="C31" s="583"/>
      <c r="D31" s="210" t="s">
        <v>195</v>
      </c>
      <c r="E31" s="366" t="s">
        <v>188</v>
      </c>
      <c r="F31" s="89" t="s">
        <v>188</v>
      </c>
      <c r="G31" s="90" t="s">
        <v>190</v>
      </c>
      <c r="H31" s="91"/>
      <c r="I31" s="88" t="s">
        <v>188</v>
      </c>
      <c r="J31" s="92"/>
      <c r="K31" s="202"/>
    </row>
    <row r="32" spans="1:11" ht="14.25" customHeight="1">
      <c r="A32" s="601"/>
      <c r="B32" s="603"/>
      <c r="C32" s="583"/>
      <c r="D32" s="214" t="s">
        <v>196</v>
      </c>
      <c r="E32" s="370" t="s">
        <v>188</v>
      </c>
      <c r="F32" s="109" t="s">
        <v>188</v>
      </c>
      <c r="G32" s="110" t="s">
        <v>190</v>
      </c>
      <c r="H32" s="96"/>
      <c r="I32" s="108" t="s">
        <v>188</v>
      </c>
      <c r="J32" s="119"/>
      <c r="K32" s="202"/>
    </row>
    <row r="33" spans="1:11" ht="14.25" customHeight="1">
      <c r="A33" s="601"/>
      <c r="B33" s="604"/>
      <c r="C33" s="207" t="s">
        <v>67</v>
      </c>
      <c r="D33" s="78" t="s">
        <v>118</v>
      </c>
      <c r="E33" s="364" t="s">
        <v>188</v>
      </c>
      <c r="F33" s="79" t="s">
        <v>188</v>
      </c>
      <c r="G33" s="80" t="s">
        <v>190</v>
      </c>
      <c r="H33" s="81"/>
      <c r="I33" s="73" t="s">
        <v>188</v>
      </c>
      <c r="J33" s="82"/>
      <c r="K33" s="202"/>
    </row>
    <row r="34" spans="1:11" ht="14.25" customHeight="1">
      <c r="A34" s="601"/>
      <c r="B34" s="602" t="s">
        <v>119</v>
      </c>
      <c r="C34" s="187" t="s">
        <v>13</v>
      </c>
      <c r="D34" s="78" t="s">
        <v>120</v>
      </c>
      <c r="E34" s="364" t="s">
        <v>197</v>
      </c>
      <c r="F34" s="79" t="s">
        <v>197</v>
      </c>
      <c r="G34" s="80"/>
      <c r="H34" s="81"/>
      <c r="I34" s="81" t="s">
        <v>198</v>
      </c>
      <c r="J34" s="82"/>
      <c r="K34" s="202"/>
    </row>
    <row r="35" spans="1:11" ht="14.25" customHeight="1">
      <c r="A35" s="601"/>
      <c r="B35" s="608"/>
      <c r="C35" s="610" t="s">
        <v>121</v>
      </c>
      <c r="D35" s="215" t="s">
        <v>75</v>
      </c>
      <c r="E35" s="371" t="s">
        <v>197</v>
      </c>
      <c r="F35" s="114" t="s">
        <v>197</v>
      </c>
      <c r="G35" s="115" t="s">
        <v>189</v>
      </c>
      <c r="H35" s="86"/>
      <c r="I35" s="116" t="s">
        <v>198</v>
      </c>
      <c r="J35" s="120"/>
      <c r="K35" s="202"/>
    </row>
    <row r="36" spans="1:11" ht="14.25" customHeight="1">
      <c r="A36" s="601"/>
      <c r="B36" s="608"/>
      <c r="C36" s="606"/>
      <c r="D36" s="210" t="s">
        <v>199</v>
      </c>
      <c r="E36" s="366" t="s">
        <v>198</v>
      </c>
      <c r="F36" s="89" t="s">
        <v>198</v>
      </c>
      <c r="G36" s="90" t="s">
        <v>189</v>
      </c>
      <c r="H36" s="91"/>
      <c r="I36" s="91" t="s">
        <v>198</v>
      </c>
      <c r="J36" s="92"/>
      <c r="K36" s="202"/>
    </row>
    <row r="37" spans="1:11" ht="14.25" customHeight="1">
      <c r="A37" s="601"/>
      <c r="B37" s="608"/>
      <c r="C37" s="611"/>
      <c r="D37" s="216" t="s">
        <v>76</v>
      </c>
      <c r="E37" s="363" t="s">
        <v>197</v>
      </c>
      <c r="F37" s="117" t="s">
        <v>197</v>
      </c>
      <c r="G37" s="118" t="s">
        <v>189</v>
      </c>
      <c r="H37" s="101"/>
      <c r="I37" s="111" t="s">
        <v>198</v>
      </c>
      <c r="J37" s="102"/>
      <c r="K37" s="202"/>
    </row>
    <row r="38" spans="1:11" ht="14.25" customHeight="1">
      <c r="A38" s="601"/>
      <c r="B38" s="608"/>
      <c r="C38" s="610" t="s">
        <v>300</v>
      </c>
      <c r="D38" s="211" t="s">
        <v>230</v>
      </c>
      <c r="E38" s="367" t="s">
        <v>305</v>
      </c>
      <c r="F38" s="94" t="s">
        <v>305</v>
      </c>
      <c r="G38" s="95" t="s">
        <v>302</v>
      </c>
      <c r="H38" s="96"/>
      <c r="I38" s="245" t="s">
        <v>304</v>
      </c>
      <c r="J38" s="119"/>
      <c r="K38" s="202"/>
    </row>
    <row r="39" spans="1:11" ht="14.25" customHeight="1">
      <c r="A39" s="601"/>
      <c r="B39" s="608"/>
      <c r="C39" s="620"/>
      <c r="D39" s="133" t="s">
        <v>301</v>
      </c>
      <c r="E39" s="363" t="s">
        <v>306</v>
      </c>
      <c r="F39" s="117" t="s">
        <v>306</v>
      </c>
      <c r="G39" s="118" t="s">
        <v>303</v>
      </c>
      <c r="H39" s="111"/>
      <c r="I39" s="246" t="s">
        <v>304</v>
      </c>
      <c r="J39" s="112"/>
      <c r="K39" s="202"/>
    </row>
    <row r="40" spans="1:11" ht="14.25" customHeight="1">
      <c r="A40" s="601"/>
      <c r="B40" s="609"/>
      <c r="C40" s="207" t="s">
        <v>9</v>
      </c>
      <c r="D40" s="78" t="s">
        <v>88</v>
      </c>
      <c r="E40" s="364" t="s">
        <v>198</v>
      </c>
      <c r="F40" s="79" t="s">
        <v>198</v>
      </c>
      <c r="G40" s="80"/>
      <c r="H40" s="81"/>
      <c r="I40" s="79" t="s">
        <v>200</v>
      </c>
      <c r="J40" s="82"/>
      <c r="K40" s="202"/>
    </row>
    <row r="41" spans="1:11" ht="14.25" customHeight="1">
      <c r="A41" s="585" t="s">
        <v>122</v>
      </c>
      <c r="B41" s="586"/>
      <c r="C41" s="586"/>
      <c r="D41" s="121" t="s">
        <v>123</v>
      </c>
      <c r="E41" s="366" t="s">
        <v>198</v>
      </c>
      <c r="F41" s="114" t="s">
        <v>198</v>
      </c>
      <c r="G41" s="218"/>
      <c r="H41" s="86"/>
      <c r="I41" s="116" t="s">
        <v>198</v>
      </c>
      <c r="J41" s="218" t="s">
        <v>201</v>
      </c>
      <c r="K41" s="202"/>
    </row>
    <row r="42" spans="1:11" ht="14.25" customHeight="1">
      <c r="A42" s="622"/>
      <c r="B42" s="588"/>
      <c r="C42" s="588"/>
      <c r="D42" s="623" t="s">
        <v>407</v>
      </c>
      <c r="E42" s="366" t="s">
        <v>408</v>
      </c>
      <c r="F42" s="104" t="s">
        <v>198</v>
      </c>
      <c r="G42" s="218"/>
      <c r="H42" s="91"/>
      <c r="I42" s="106" t="s">
        <v>408</v>
      </c>
      <c r="J42" s="218"/>
      <c r="K42" s="202"/>
    </row>
    <row r="43" spans="1:11" ht="14.25" customHeight="1">
      <c r="A43" s="587"/>
      <c r="B43" s="588"/>
      <c r="C43" s="588"/>
      <c r="D43" s="122" t="s">
        <v>202</v>
      </c>
      <c r="E43" s="366" t="s">
        <v>198</v>
      </c>
      <c r="F43" s="89" t="s">
        <v>198</v>
      </c>
      <c r="G43" s="218"/>
      <c r="H43" s="91"/>
      <c r="I43" s="91" t="s">
        <v>198</v>
      </c>
      <c r="J43" s="218" t="s">
        <v>203</v>
      </c>
      <c r="K43" s="202"/>
    </row>
    <row r="44" spans="1:11" ht="14.25" customHeight="1">
      <c r="A44" s="589"/>
      <c r="B44" s="590"/>
      <c r="C44" s="590"/>
      <c r="D44" s="123" t="s">
        <v>124</v>
      </c>
      <c r="E44" s="368" t="s">
        <v>188</v>
      </c>
      <c r="F44" s="99" t="s">
        <v>188</v>
      </c>
      <c r="G44" s="100"/>
      <c r="H44" s="101"/>
      <c r="I44" s="111" t="s">
        <v>188</v>
      </c>
      <c r="J44" s="218" t="s">
        <v>334</v>
      </c>
      <c r="K44" s="202"/>
    </row>
    <row r="45" spans="1:11" ht="14.25" customHeight="1">
      <c r="A45" s="594" t="s">
        <v>299</v>
      </c>
      <c r="B45" s="572" t="s">
        <v>115</v>
      </c>
      <c r="C45" s="591"/>
      <c r="D45" s="125" t="s">
        <v>66</v>
      </c>
      <c r="E45" s="371" t="s">
        <v>198</v>
      </c>
      <c r="F45" s="114" t="s">
        <v>198</v>
      </c>
      <c r="G45" s="115" t="s">
        <v>189</v>
      </c>
      <c r="H45" s="126"/>
      <c r="I45" s="116" t="s">
        <v>198</v>
      </c>
      <c r="J45" s="127"/>
      <c r="K45" s="202"/>
    </row>
    <row r="46" spans="1:11" ht="14.25" customHeight="1">
      <c r="A46" s="595"/>
      <c r="B46" s="592"/>
      <c r="C46" s="592"/>
      <c r="D46" s="128" t="s">
        <v>65</v>
      </c>
      <c r="E46" s="367" t="s">
        <v>204</v>
      </c>
      <c r="F46" s="94" t="s">
        <v>204</v>
      </c>
      <c r="G46" s="272"/>
      <c r="H46" s="106"/>
      <c r="I46" s="106" t="s">
        <v>237</v>
      </c>
      <c r="J46" s="107"/>
      <c r="K46" s="202"/>
    </row>
    <row r="47" spans="1:11" ht="14.25" customHeight="1">
      <c r="A47" s="595"/>
      <c r="B47" s="592"/>
      <c r="C47" s="592"/>
      <c r="D47" s="122" t="s">
        <v>125</v>
      </c>
      <c r="E47" s="366" t="s">
        <v>205</v>
      </c>
      <c r="F47" s="89" t="s">
        <v>205</v>
      </c>
      <c r="G47" s="90"/>
      <c r="H47" s="91"/>
      <c r="I47" s="91" t="s">
        <v>237</v>
      </c>
      <c r="J47" s="92"/>
      <c r="K47" s="202"/>
    </row>
    <row r="48" spans="1:11" ht="14.25" customHeight="1">
      <c r="A48" s="595"/>
      <c r="B48" s="593"/>
      <c r="C48" s="593"/>
      <c r="D48" s="123" t="s">
        <v>206</v>
      </c>
      <c r="E48" s="368" t="s">
        <v>205</v>
      </c>
      <c r="F48" s="99" t="s">
        <v>205</v>
      </c>
      <c r="G48" s="100"/>
      <c r="H48" s="101"/>
      <c r="I48" s="101" t="s">
        <v>237</v>
      </c>
      <c r="J48" s="112"/>
      <c r="K48" s="202"/>
    </row>
    <row r="49" spans="1:11" ht="14.25" customHeight="1">
      <c r="A49" s="595"/>
      <c r="B49" s="572" t="s">
        <v>55</v>
      </c>
      <c r="C49" s="591"/>
      <c r="D49" s="125" t="s">
        <v>56</v>
      </c>
      <c r="E49" s="371" t="s">
        <v>207</v>
      </c>
      <c r="F49" s="114" t="s">
        <v>207</v>
      </c>
      <c r="G49" s="115"/>
      <c r="H49" s="116"/>
      <c r="I49" s="116" t="s">
        <v>208</v>
      </c>
      <c r="J49" s="87"/>
      <c r="K49" s="202"/>
    </row>
    <row r="50" spans="1:11" ht="14.25" customHeight="1">
      <c r="A50" s="595"/>
      <c r="B50" s="593"/>
      <c r="C50" s="593"/>
      <c r="D50" s="123" t="s">
        <v>209</v>
      </c>
      <c r="E50" s="368"/>
      <c r="F50" s="99" t="s">
        <v>210</v>
      </c>
      <c r="G50" s="100"/>
      <c r="H50" s="101"/>
      <c r="I50" s="101"/>
      <c r="J50" s="112"/>
      <c r="K50" s="202"/>
    </row>
    <row r="51" spans="1:11" ht="14.25" customHeight="1">
      <c r="A51" s="595"/>
      <c r="B51" s="572" t="s">
        <v>61</v>
      </c>
      <c r="C51" s="573"/>
      <c r="D51" s="125" t="s">
        <v>62</v>
      </c>
      <c r="E51" s="367" t="s">
        <v>205</v>
      </c>
      <c r="F51" s="94" t="s">
        <v>205</v>
      </c>
      <c r="G51" s="115" t="s">
        <v>211</v>
      </c>
      <c r="H51" s="116"/>
      <c r="I51" s="116" t="s">
        <v>237</v>
      </c>
      <c r="J51" s="87"/>
      <c r="K51" s="202"/>
    </row>
    <row r="52" spans="1:11" ht="14.25" customHeight="1">
      <c r="A52" s="595"/>
      <c r="B52" s="574"/>
      <c r="C52" s="575"/>
      <c r="D52" s="122" t="s">
        <v>3</v>
      </c>
      <c r="E52" s="366" t="s">
        <v>205</v>
      </c>
      <c r="F52" s="89" t="s">
        <v>205</v>
      </c>
      <c r="G52" s="90" t="s">
        <v>211</v>
      </c>
      <c r="H52" s="91"/>
      <c r="I52" s="91" t="s">
        <v>237</v>
      </c>
      <c r="J52" s="92"/>
      <c r="K52" s="202"/>
    </row>
    <row r="53" spans="1:11" ht="14.25" customHeight="1">
      <c r="A53" s="595"/>
      <c r="B53" s="574"/>
      <c r="C53" s="575"/>
      <c r="D53" s="122" t="s">
        <v>212</v>
      </c>
      <c r="E53" s="366" t="s">
        <v>205</v>
      </c>
      <c r="F53" s="89" t="s">
        <v>205</v>
      </c>
      <c r="G53" s="90" t="s">
        <v>211</v>
      </c>
      <c r="H53" s="91"/>
      <c r="I53" s="91" t="s">
        <v>237</v>
      </c>
      <c r="J53" s="92"/>
      <c r="K53" s="202"/>
    </row>
    <row r="54" spans="1:11" ht="14.25" customHeight="1">
      <c r="A54" s="595"/>
      <c r="B54" s="574"/>
      <c r="C54" s="575"/>
      <c r="D54" s="122" t="s">
        <v>4</v>
      </c>
      <c r="E54" s="366" t="s">
        <v>205</v>
      </c>
      <c r="F54" s="89" t="s">
        <v>205</v>
      </c>
      <c r="G54" s="90" t="s">
        <v>211</v>
      </c>
      <c r="H54" s="91"/>
      <c r="I54" s="91" t="s">
        <v>237</v>
      </c>
      <c r="J54" s="92"/>
      <c r="K54" s="202"/>
    </row>
    <row r="55" spans="1:11" ht="14.25" customHeight="1">
      <c r="A55" s="595"/>
      <c r="B55" s="574"/>
      <c r="C55" s="575"/>
      <c r="D55" s="122" t="s">
        <v>213</v>
      </c>
      <c r="E55" s="366" t="s">
        <v>205</v>
      </c>
      <c r="F55" s="89" t="s">
        <v>205</v>
      </c>
      <c r="G55" s="90" t="s">
        <v>211</v>
      </c>
      <c r="H55" s="91" t="s">
        <v>214</v>
      </c>
      <c r="I55" s="91" t="s">
        <v>237</v>
      </c>
      <c r="J55" s="92"/>
      <c r="K55" s="202"/>
    </row>
    <row r="56" spans="1:11" ht="14.25" customHeight="1">
      <c r="A56" s="595"/>
      <c r="B56" s="574"/>
      <c r="C56" s="575"/>
      <c r="D56" s="122" t="s">
        <v>215</v>
      </c>
      <c r="E56" s="366" t="s">
        <v>205</v>
      </c>
      <c r="F56" s="89" t="s">
        <v>205</v>
      </c>
      <c r="G56" s="90" t="s">
        <v>211</v>
      </c>
      <c r="H56" s="91"/>
      <c r="I56" s="91" t="s">
        <v>237</v>
      </c>
      <c r="J56" s="92"/>
      <c r="K56" s="202"/>
    </row>
    <row r="57" spans="1:11" ht="14.25" customHeight="1">
      <c r="A57" s="595"/>
      <c r="B57" s="574"/>
      <c r="C57" s="575"/>
      <c r="D57" s="122" t="s">
        <v>216</v>
      </c>
      <c r="E57" s="366" t="s">
        <v>205</v>
      </c>
      <c r="F57" s="89" t="s">
        <v>205</v>
      </c>
      <c r="G57" s="90" t="s">
        <v>211</v>
      </c>
      <c r="H57" s="91"/>
      <c r="I57" s="91" t="s">
        <v>237</v>
      </c>
      <c r="J57" s="92"/>
      <c r="K57" s="202"/>
    </row>
    <row r="58" spans="1:11" ht="14.25" customHeight="1">
      <c r="A58" s="595"/>
      <c r="B58" s="574"/>
      <c r="C58" s="575"/>
      <c r="D58" s="122" t="s">
        <v>217</v>
      </c>
      <c r="E58" s="366" t="s">
        <v>205</v>
      </c>
      <c r="F58" s="89" t="s">
        <v>205</v>
      </c>
      <c r="G58" s="90" t="s">
        <v>211</v>
      </c>
      <c r="H58" s="91"/>
      <c r="I58" s="91" t="s">
        <v>237</v>
      </c>
      <c r="J58" s="92"/>
      <c r="K58" s="202"/>
    </row>
    <row r="59" spans="1:11" ht="14.25" customHeight="1">
      <c r="A59" s="595"/>
      <c r="B59" s="574"/>
      <c r="C59" s="575"/>
      <c r="D59" s="122" t="s">
        <v>218</v>
      </c>
      <c r="E59" s="366" t="s">
        <v>205</v>
      </c>
      <c r="F59" s="89" t="s">
        <v>205</v>
      </c>
      <c r="G59" s="90" t="s">
        <v>211</v>
      </c>
      <c r="H59" s="91"/>
      <c r="I59" s="91" t="s">
        <v>237</v>
      </c>
      <c r="J59" s="92"/>
      <c r="K59" s="202"/>
    </row>
    <row r="60" spans="1:11" ht="14.25" customHeight="1">
      <c r="A60" s="595"/>
      <c r="B60" s="574"/>
      <c r="C60" s="575"/>
      <c r="D60" s="122" t="s">
        <v>219</v>
      </c>
      <c r="E60" s="367" t="s">
        <v>205</v>
      </c>
      <c r="F60" s="94" t="s">
        <v>205</v>
      </c>
      <c r="G60" s="90" t="s">
        <v>211</v>
      </c>
      <c r="H60" s="91"/>
      <c r="I60" s="91" t="s">
        <v>237</v>
      </c>
      <c r="J60" s="92"/>
      <c r="K60" s="202"/>
    </row>
    <row r="61" spans="1:11" ht="14.25" customHeight="1">
      <c r="A61" s="595"/>
      <c r="B61" s="574"/>
      <c r="C61" s="575"/>
      <c r="D61" s="122" t="s">
        <v>63</v>
      </c>
      <c r="E61" s="366" t="s">
        <v>205</v>
      </c>
      <c r="F61" s="89" t="s">
        <v>205</v>
      </c>
      <c r="G61" s="90"/>
      <c r="H61" s="91"/>
      <c r="I61" s="91"/>
      <c r="J61" s="218" t="s">
        <v>220</v>
      </c>
      <c r="K61" s="202"/>
    </row>
    <row r="62" spans="1:11" ht="14.25" customHeight="1">
      <c r="A62" s="595"/>
      <c r="B62" s="576"/>
      <c r="C62" s="577"/>
      <c r="D62" s="123" t="s">
        <v>64</v>
      </c>
      <c r="E62" s="368" t="s">
        <v>205</v>
      </c>
      <c r="F62" s="99" t="s">
        <v>205</v>
      </c>
      <c r="G62" s="118" t="s">
        <v>210</v>
      </c>
      <c r="H62" s="111"/>
      <c r="I62" s="101"/>
      <c r="J62" s="219" t="s">
        <v>221</v>
      </c>
      <c r="K62" s="202"/>
    </row>
    <row r="63" spans="1:11" ht="14.25" customHeight="1">
      <c r="A63" s="595"/>
      <c r="B63" s="570" t="s">
        <v>68</v>
      </c>
      <c r="C63" s="571"/>
      <c r="D63" s="124" t="s">
        <v>5</v>
      </c>
      <c r="E63" s="364" t="s">
        <v>222</v>
      </c>
      <c r="F63" s="79" t="s">
        <v>222</v>
      </c>
      <c r="G63" s="80" t="s">
        <v>211</v>
      </c>
      <c r="H63" s="81"/>
      <c r="I63" s="81" t="s">
        <v>237</v>
      </c>
      <c r="J63" s="129"/>
      <c r="K63" s="202"/>
    </row>
    <row r="64" spans="1:11" ht="14.25" customHeight="1">
      <c r="A64" s="595"/>
      <c r="B64" s="570" t="s">
        <v>67</v>
      </c>
      <c r="C64" s="571"/>
      <c r="D64" s="124" t="s">
        <v>223</v>
      </c>
      <c r="E64" s="364" t="s">
        <v>222</v>
      </c>
      <c r="F64" s="79" t="s">
        <v>222</v>
      </c>
      <c r="G64" s="80" t="s">
        <v>210</v>
      </c>
      <c r="H64" s="81"/>
      <c r="I64" s="81" t="s">
        <v>237</v>
      </c>
      <c r="J64" s="82"/>
      <c r="K64" s="202"/>
    </row>
    <row r="65" spans="1:13" ht="14.25" customHeight="1">
      <c r="A65" s="595"/>
      <c r="B65" s="572" t="s">
        <v>74</v>
      </c>
      <c r="C65" s="573"/>
      <c r="D65" s="125" t="s">
        <v>77</v>
      </c>
      <c r="E65" s="371" t="s">
        <v>222</v>
      </c>
      <c r="F65" s="114" t="s">
        <v>222</v>
      </c>
      <c r="G65" s="115" t="s">
        <v>210</v>
      </c>
      <c r="H65" s="116"/>
      <c r="I65" s="116" t="s">
        <v>222</v>
      </c>
      <c r="J65" s="87"/>
      <c r="K65" s="202"/>
    </row>
    <row r="66" spans="1:13" ht="14.25" customHeight="1">
      <c r="A66" s="595"/>
      <c r="B66" s="575"/>
      <c r="C66" s="575"/>
      <c r="D66" s="122" t="s">
        <v>78</v>
      </c>
      <c r="E66" s="367" t="s">
        <v>205</v>
      </c>
      <c r="F66" s="94" t="s">
        <v>205</v>
      </c>
      <c r="G66" s="90"/>
      <c r="H66" s="91"/>
      <c r="I66" s="91" t="s">
        <v>237</v>
      </c>
      <c r="J66" s="92"/>
      <c r="K66" s="202"/>
    </row>
    <row r="67" spans="1:13" ht="14.25" customHeight="1">
      <c r="A67" s="595"/>
      <c r="B67" s="575"/>
      <c r="C67" s="575"/>
      <c r="D67" s="122" t="s">
        <v>79</v>
      </c>
      <c r="E67" s="366" t="s">
        <v>222</v>
      </c>
      <c r="F67" s="89" t="s">
        <v>222</v>
      </c>
      <c r="G67" s="90"/>
      <c r="H67" s="91"/>
      <c r="I67" s="91" t="s">
        <v>222</v>
      </c>
      <c r="J67" s="92"/>
      <c r="K67" s="202"/>
    </row>
    <row r="68" spans="1:13" ht="14.25" customHeight="1">
      <c r="A68" s="595"/>
      <c r="B68" s="577"/>
      <c r="C68" s="577"/>
      <c r="D68" s="123" t="s">
        <v>80</v>
      </c>
      <c r="E68" s="368" t="s">
        <v>205</v>
      </c>
      <c r="F68" s="99" t="s">
        <v>205</v>
      </c>
      <c r="G68" s="100"/>
      <c r="H68" s="111"/>
      <c r="I68" s="101" t="s">
        <v>237</v>
      </c>
      <c r="J68" s="112"/>
      <c r="K68" s="202"/>
    </row>
    <row r="69" spans="1:13" ht="14.25" customHeight="1">
      <c r="A69" s="595"/>
      <c r="B69" s="570" t="s">
        <v>10</v>
      </c>
      <c r="C69" s="571"/>
      <c r="D69" s="124" t="s">
        <v>54</v>
      </c>
      <c r="E69" s="368" t="s">
        <v>204</v>
      </c>
      <c r="F69" s="99" t="s">
        <v>204</v>
      </c>
      <c r="G69" s="80"/>
      <c r="H69" s="81"/>
      <c r="I69" s="81"/>
      <c r="J69" s="82"/>
      <c r="K69" s="202"/>
    </row>
    <row r="70" spans="1:13" ht="14.25" customHeight="1">
      <c r="A70" s="595"/>
      <c r="B70" s="572" t="s">
        <v>84</v>
      </c>
      <c r="C70" s="573"/>
      <c r="D70" s="125" t="s">
        <v>85</v>
      </c>
      <c r="E70" s="371" t="s">
        <v>222</v>
      </c>
      <c r="F70" s="114" t="s">
        <v>222</v>
      </c>
      <c r="G70" s="115" t="s">
        <v>214</v>
      </c>
      <c r="H70" s="116"/>
      <c r="I70" s="116" t="s">
        <v>208</v>
      </c>
      <c r="J70" s="87"/>
      <c r="K70" s="202"/>
    </row>
    <row r="71" spans="1:13" ht="14.25" customHeight="1">
      <c r="A71" s="595"/>
      <c r="B71" s="576"/>
      <c r="C71" s="577"/>
      <c r="D71" s="123" t="s">
        <v>86</v>
      </c>
      <c r="E71" s="368" t="s">
        <v>205</v>
      </c>
      <c r="F71" s="99" t="s">
        <v>205</v>
      </c>
      <c r="G71" s="100"/>
      <c r="H71" s="101"/>
      <c r="I71" s="101"/>
      <c r="J71" s="112"/>
      <c r="K71" s="202"/>
    </row>
    <row r="72" spans="1:13" ht="14.25" customHeight="1">
      <c r="A72" s="595"/>
      <c r="B72" s="572" t="s">
        <v>58</v>
      </c>
      <c r="C72" s="573"/>
      <c r="D72" s="125" t="s">
        <v>2</v>
      </c>
      <c r="E72" s="372" t="s">
        <v>224</v>
      </c>
      <c r="F72" s="114" t="s">
        <v>214</v>
      </c>
      <c r="G72" s="115"/>
      <c r="H72" s="116"/>
      <c r="I72" s="130" t="s">
        <v>224</v>
      </c>
      <c r="J72" s="87"/>
      <c r="K72" s="202"/>
    </row>
    <row r="73" spans="1:13" ht="14.25" customHeight="1">
      <c r="A73" s="595"/>
      <c r="B73" s="574"/>
      <c r="C73" s="575"/>
      <c r="D73" s="122" t="s">
        <v>59</v>
      </c>
      <c r="E73" s="373" t="s">
        <v>225</v>
      </c>
      <c r="F73" s="132" t="s">
        <v>129</v>
      </c>
      <c r="G73" s="90"/>
      <c r="H73" s="91"/>
      <c r="I73" s="131" t="s">
        <v>225</v>
      </c>
      <c r="J73" s="92"/>
      <c r="K73" s="202"/>
    </row>
    <row r="74" spans="1:13" ht="14.25" customHeight="1">
      <c r="A74" s="596"/>
      <c r="B74" s="576"/>
      <c r="C74" s="577"/>
      <c r="D74" s="133" t="s">
        <v>226</v>
      </c>
      <c r="E74" s="363" t="s">
        <v>227</v>
      </c>
      <c r="F74" s="117" t="s">
        <v>227</v>
      </c>
      <c r="G74" s="118" t="s">
        <v>210</v>
      </c>
      <c r="H74" s="111"/>
      <c r="I74" s="111" t="s">
        <v>214</v>
      </c>
      <c r="J74" s="112"/>
      <c r="K74" s="202"/>
    </row>
    <row r="75" spans="1:13" ht="14.25" customHeight="1">
      <c r="A75" s="258" t="s">
        <v>333</v>
      </c>
      <c r="B75" s="271"/>
      <c r="C75" s="271"/>
      <c r="D75" s="62"/>
      <c r="E75" s="62"/>
      <c r="F75" s="62"/>
      <c r="G75" s="270"/>
      <c r="H75" s="62"/>
      <c r="I75" s="62"/>
      <c r="J75" s="62"/>
      <c r="K75" s="62"/>
      <c r="L75" s="62"/>
      <c r="M75" s="62"/>
    </row>
    <row r="76" spans="1:13" ht="14.25" customHeight="1">
      <c r="A76" s="612" t="s">
        <v>105</v>
      </c>
      <c r="B76" s="613"/>
      <c r="C76" s="614"/>
      <c r="D76" s="618" t="s">
        <v>106</v>
      </c>
      <c r="E76" s="205" t="s">
        <v>181</v>
      </c>
      <c r="F76" s="68"/>
      <c r="G76" s="206"/>
      <c r="H76" s="69" t="s">
        <v>19</v>
      </c>
      <c r="I76" s="597" t="s">
        <v>93</v>
      </c>
      <c r="J76" s="597" t="s">
        <v>21</v>
      </c>
      <c r="K76" s="202"/>
    </row>
    <row r="77" spans="1:13" ht="14.25" customHeight="1">
      <c r="A77" s="615"/>
      <c r="B77" s="616"/>
      <c r="C77" s="617"/>
      <c r="D77" s="619"/>
      <c r="E77" s="363" t="s">
        <v>128</v>
      </c>
      <c r="F77" s="71" t="s">
        <v>183</v>
      </c>
      <c r="G77" s="118" t="s">
        <v>184</v>
      </c>
      <c r="H77" s="72" t="s">
        <v>20</v>
      </c>
      <c r="I77" s="598"/>
      <c r="J77" s="599"/>
      <c r="K77" s="202"/>
    </row>
    <row r="78" spans="1:13" ht="14.25" customHeight="1">
      <c r="A78" s="594" t="s">
        <v>299</v>
      </c>
      <c r="B78" s="570" t="s">
        <v>60</v>
      </c>
      <c r="C78" s="571"/>
      <c r="D78" s="124"/>
      <c r="E78" s="364" t="s">
        <v>222</v>
      </c>
      <c r="F78" s="79" t="s">
        <v>222</v>
      </c>
      <c r="G78" s="80"/>
      <c r="H78" s="81"/>
      <c r="I78" s="81" t="s">
        <v>237</v>
      </c>
      <c r="J78" s="82"/>
      <c r="K78" s="202"/>
    </row>
    <row r="79" spans="1:13" ht="14.25" customHeight="1">
      <c r="A79" s="595"/>
      <c r="B79" s="578" t="s">
        <v>11</v>
      </c>
      <c r="C79" s="572" t="s">
        <v>240</v>
      </c>
      <c r="D79" s="121" t="s">
        <v>12</v>
      </c>
      <c r="E79" s="365" t="s">
        <v>208</v>
      </c>
      <c r="F79" s="84" t="s">
        <v>208</v>
      </c>
      <c r="G79" s="85"/>
      <c r="H79" s="84" t="s">
        <v>208</v>
      </c>
      <c r="I79" s="86" t="s">
        <v>208</v>
      </c>
      <c r="J79" s="120"/>
      <c r="K79" s="202"/>
    </row>
    <row r="80" spans="1:13" ht="14.25" customHeight="1">
      <c r="A80" s="595"/>
      <c r="B80" s="579"/>
      <c r="C80" s="576"/>
      <c r="D80" s="133" t="s">
        <v>236</v>
      </c>
      <c r="E80" s="363" t="s">
        <v>208</v>
      </c>
      <c r="F80" s="117" t="s">
        <v>208</v>
      </c>
      <c r="G80" s="118"/>
      <c r="H80" s="117" t="s">
        <v>208</v>
      </c>
      <c r="I80" s="111" t="s">
        <v>208</v>
      </c>
      <c r="J80" s="112"/>
      <c r="K80" s="202"/>
    </row>
    <row r="81" spans="1:11" ht="14.25" customHeight="1">
      <c r="A81" s="595"/>
      <c r="B81" s="580"/>
      <c r="C81" s="582" t="s">
        <v>241</v>
      </c>
      <c r="D81" s="125" t="s">
        <v>10</v>
      </c>
      <c r="E81" s="371" t="s">
        <v>208</v>
      </c>
      <c r="F81" s="114" t="s">
        <v>208</v>
      </c>
      <c r="G81" s="115"/>
      <c r="H81" s="114" t="s">
        <v>208</v>
      </c>
      <c r="I81" s="116" t="s">
        <v>208</v>
      </c>
      <c r="J81" s="87"/>
      <c r="K81" s="202"/>
    </row>
    <row r="82" spans="1:11" ht="14.25" customHeight="1">
      <c r="A82" s="595"/>
      <c r="B82" s="580"/>
      <c r="C82" s="583"/>
      <c r="D82" s="122" t="s">
        <v>228</v>
      </c>
      <c r="E82" s="366" t="s">
        <v>208</v>
      </c>
      <c r="F82" s="89" t="s">
        <v>208</v>
      </c>
      <c r="G82" s="90"/>
      <c r="H82" s="89" t="s">
        <v>208</v>
      </c>
      <c r="I82" s="91" t="s">
        <v>208</v>
      </c>
      <c r="J82" s="92"/>
      <c r="K82" s="202"/>
    </row>
    <row r="83" spans="1:11" ht="14.25" customHeight="1">
      <c r="A83" s="595"/>
      <c r="B83" s="581"/>
      <c r="C83" s="584"/>
      <c r="D83" s="123" t="s">
        <v>229</v>
      </c>
      <c r="E83" s="368" t="s">
        <v>208</v>
      </c>
      <c r="F83" s="99" t="s">
        <v>208</v>
      </c>
      <c r="G83" s="100"/>
      <c r="H83" s="99" t="s">
        <v>208</v>
      </c>
      <c r="I83" s="101" t="s">
        <v>208</v>
      </c>
      <c r="J83" s="102"/>
      <c r="K83" s="202"/>
    </row>
    <row r="84" spans="1:11" ht="14.25" customHeight="1">
      <c r="A84" s="595"/>
      <c r="B84" s="572" t="s">
        <v>57</v>
      </c>
      <c r="C84" s="573"/>
      <c r="D84" s="121" t="s">
        <v>15</v>
      </c>
      <c r="E84" s="367" t="s">
        <v>205</v>
      </c>
      <c r="F84" s="94" t="s">
        <v>205</v>
      </c>
      <c r="G84" s="85"/>
      <c r="H84" s="86"/>
      <c r="I84" s="86" t="s">
        <v>237</v>
      </c>
      <c r="J84" s="87"/>
      <c r="K84" s="202"/>
    </row>
    <row r="85" spans="1:11" ht="14.25" customHeight="1">
      <c r="A85" s="595"/>
      <c r="B85" s="574"/>
      <c r="C85" s="575"/>
      <c r="D85" s="122" t="s">
        <v>16</v>
      </c>
      <c r="E85" s="366" t="s">
        <v>205</v>
      </c>
      <c r="F85" s="89" t="s">
        <v>205</v>
      </c>
      <c r="G85" s="90"/>
      <c r="H85" s="91"/>
      <c r="I85" s="91" t="s">
        <v>237</v>
      </c>
      <c r="J85" s="92"/>
      <c r="K85" s="202"/>
    </row>
    <row r="86" spans="1:11" ht="14.25" customHeight="1">
      <c r="A86" s="595"/>
      <c r="B86" s="574"/>
      <c r="C86" s="575"/>
      <c r="D86" s="122" t="s">
        <v>17</v>
      </c>
      <c r="E86" s="366" t="s">
        <v>205</v>
      </c>
      <c r="F86" s="89" t="s">
        <v>205</v>
      </c>
      <c r="G86" s="90"/>
      <c r="H86" s="91"/>
      <c r="I86" s="91" t="s">
        <v>237</v>
      </c>
      <c r="J86" s="92"/>
      <c r="K86" s="202"/>
    </row>
    <row r="87" spans="1:11" ht="14.25" customHeight="1">
      <c r="A87" s="595"/>
      <c r="B87" s="576"/>
      <c r="C87" s="577"/>
      <c r="D87" s="123" t="s">
        <v>18</v>
      </c>
      <c r="E87" s="368" t="s">
        <v>205</v>
      </c>
      <c r="F87" s="99" t="s">
        <v>205</v>
      </c>
      <c r="G87" s="100"/>
      <c r="H87" s="101"/>
      <c r="I87" s="101" t="s">
        <v>237</v>
      </c>
      <c r="J87" s="112"/>
      <c r="K87" s="202"/>
    </row>
    <row r="88" spans="1:11" ht="14.25" customHeight="1">
      <c r="A88" s="595"/>
      <c r="B88" s="572" t="s">
        <v>70</v>
      </c>
      <c r="C88" s="573"/>
      <c r="D88" s="125" t="s">
        <v>71</v>
      </c>
      <c r="E88" s="367" t="s">
        <v>205</v>
      </c>
      <c r="F88" s="94" t="s">
        <v>205</v>
      </c>
      <c r="G88" s="115" t="s">
        <v>211</v>
      </c>
      <c r="H88" s="116"/>
      <c r="I88" s="116" t="s">
        <v>237</v>
      </c>
      <c r="J88" s="87"/>
      <c r="K88" s="202"/>
    </row>
    <row r="89" spans="1:11" ht="14.25" customHeight="1">
      <c r="A89" s="595"/>
      <c r="B89" s="574"/>
      <c r="C89" s="575"/>
      <c r="D89" s="247" t="s">
        <v>72</v>
      </c>
      <c r="E89" s="374" t="s">
        <v>205</v>
      </c>
      <c r="F89" s="109" t="s">
        <v>205</v>
      </c>
      <c r="G89" s="273" t="s">
        <v>211</v>
      </c>
      <c r="H89" s="274"/>
      <c r="I89" s="274" t="s">
        <v>237</v>
      </c>
      <c r="J89" s="275"/>
      <c r="K89" s="202"/>
    </row>
    <row r="90" spans="1:11" ht="14.25" customHeight="1">
      <c r="A90" s="595"/>
      <c r="B90" s="570" t="s">
        <v>73</v>
      </c>
      <c r="C90" s="571"/>
      <c r="D90" s="124" t="s">
        <v>6</v>
      </c>
      <c r="E90" s="364" t="s">
        <v>205</v>
      </c>
      <c r="F90" s="79" t="s">
        <v>205</v>
      </c>
      <c r="G90" s="80" t="s">
        <v>211</v>
      </c>
      <c r="H90" s="81"/>
      <c r="I90" s="81" t="s">
        <v>237</v>
      </c>
      <c r="J90" s="82"/>
      <c r="K90" s="202"/>
    </row>
    <row r="91" spans="1:11" ht="14.25" customHeight="1">
      <c r="A91" s="595"/>
      <c r="B91" s="572" t="s">
        <v>81</v>
      </c>
      <c r="C91" s="591"/>
      <c r="D91" s="125" t="s">
        <v>82</v>
      </c>
      <c r="E91" s="367" t="s">
        <v>205</v>
      </c>
      <c r="F91" s="94" t="s">
        <v>205</v>
      </c>
      <c r="G91" s="115"/>
      <c r="H91" s="116"/>
      <c r="I91" s="116"/>
      <c r="J91" s="87"/>
      <c r="K91" s="202"/>
    </row>
    <row r="92" spans="1:11" ht="14.25" customHeight="1">
      <c r="A92" s="595"/>
      <c r="B92" s="583"/>
      <c r="C92" s="592"/>
      <c r="D92" s="122" t="s">
        <v>231</v>
      </c>
      <c r="E92" s="366" t="s">
        <v>205</v>
      </c>
      <c r="F92" s="89" t="s">
        <v>205</v>
      </c>
      <c r="G92" s="90"/>
      <c r="H92" s="91"/>
      <c r="I92" s="91"/>
      <c r="J92" s="92"/>
      <c r="K92" s="202"/>
    </row>
    <row r="93" spans="1:11" ht="14.25" customHeight="1">
      <c r="A93" s="595"/>
      <c r="B93" s="621"/>
      <c r="C93" s="593"/>
      <c r="D93" s="123" t="s">
        <v>238</v>
      </c>
      <c r="E93" s="368" t="s">
        <v>205</v>
      </c>
      <c r="F93" s="99" t="s">
        <v>205</v>
      </c>
      <c r="G93" s="100"/>
      <c r="H93" s="101"/>
      <c r="I93" s="101"/>
      <c r="J93" s="102"/>
      <c r="K93" s="202"/>
    </row>
    <row r="94" spans="1:11" ht="14.25" customHeight="1">
      <c r="A94" s="595"/>
      <c r="B94" s="570" t="s">
        <v>83</v>
      </c>
      <c r="C94" s="571"/>
      <c r="D94" s="124"/>
      <c r="E94" s="368" t="s">
        <v>205</v>
      </c>
      <c r="F94" s="99" t="s">
        <v>205</v>
      </c>
      <c r="G94" s="80"/>
      <c r="H94" s="81"/>
      <c r="I94" s="81"/>
      <c r="J94" s="220" t="s">
        <v>126</v>
      </c>
      <c r="K94" s="202"/>
    </row>
    <row r="95" spans="1:11" ht="14.25" customHeight="1">
      <c r="A95" s="595"/>
      <c r="B95" s="572" t="s">
        <v>8</v>
      </c>
      <c r="C95" s="573"/>
      <c r="D95" s="125" t="s">
        <v>232</v>
      </c>
      <c r="E95" s="371"/>
      <c r="F95" s="114" t="s">
        <v>210</v>
      </c>
      <c r="G95" s="115" t="s">
        <v>210</v>
      </c>
      <c r="H95" s="116"/>
      <c r="I95" s="116"/>
      <c r="J95" s="87"/>
      <c r="K95" s="202"/>
    </row>
    <row r="96" spans="1:11" ht="14.25" customHeight="1">
      <c r="A96" s="595"/>
      <c r="B96" s="574"/>
      <c r="C96" s="575"/>
      <c r="D96" s="128" t="s">
        <v>233</v>
      </c>
      <c r="E96" s="369"/>
      <c r="F96" s="104"/>
      <c r="G96" s="90" t="s">
        <v>210</v>
      </c>
      <c r="H96" s="106"/>
      <c r="I96" s="91"/>
      <c r="J96" s="92"/>
      <c r="K96" s="202"/>
    </row>
    <row r="97" spans="1:11" ht="14.25" customHeight="1">
      <c r="A97" s="595"/>
      <c r="B97" s="574"/>
      <c r="C97" s="575"/>
      <c r="D97" s="122" t="s">
        <v>234</v>
      </c>
      <c r="E97" s="366"/>
      <c r="F97" s="89"/>
      <c r="G97" s="90" t="s">
        <v>210</v>
      </c>
      <c r="H97" s="91"/>
      <c r="I97" s="91"/>
      <c r="J97" s="92"/>
      <c r="K97" s="202"/>
    </row>
    <row r="98" spans="1:11" ht="14.25" customHeight="1">
      <c r="A98" s="595"/>
      <c r="B98" s="576"/>
      <c r="C98" s="577"/>
      <c r="D98" s="133" t="s">
        <v>235</v>
      </c>
      <c r="E98" s="363"/>
      <c r="F98" s="117"/>
      <c r="G98" s="100" t="s">
        <v>210</v>
      </c>
      <c r="H98" s="111"/>
      <c r="I98" s="101"/>
      <c r="J98" s="112"/>
      <c r="K98" s="202"/>
    </row>
    <row r="99" spans="1:11" ht="14.25" customHeight="1">
      <c r="A99" s="595"/>
      <c r="B99" s="572" t="s">
        <v>9</v>
      </c>
      <c r="C99" s="573"/>
      <c r="D99" s="125" t="s">
        <v>87</v>
      </c>
      <c r="E99" s="371" t="s">
        <v>207</v>
      </c>
      <c r="F99" s="114" t="s">
        <v>207</v>
      </c>
      <c r="G99" s="115"/>
      <c r="H99" s="116"/>
      <c r="I99" s="116"/>
      <c r="J99" s="87"/>
      <c r="K99" s="202"/>
    </row>
    <row r="100" spans="1:11" ht="14.25" customHeight="1">
      <c r="A100" s="595"/>
      <c r="B100" s="576"/>
      <c r="C100" s="577"/>
      <c r="D100" s="133" t="s">
        <v>89</v>
      </c>
      <c r="E100" s="368" t="s">
        <v>205</v>
      </c>
      <c r="F100" s="99" t="s">
        <v>205</v>
      </c>
      <c r="G100" s="118"/>
      <c r="H100" s="111"/>
      <c r="I100" s="111"/>
      <c r="J100" s="112"/>
      <c r="K100" s="202"/>
    </row>
    <row r="101" spans="1:11" ht="14.25" customHeight="1">
      <c r="A101" s="596"/>
      <c r="B101" s="570" t="s">
        <v>90</v>
      </c>
      <c r="C101" s="571"/>
      <c r="D101" s="78" t="s">
        <v>7</v>
      </c>
      <c r="E101" s="364" t="s">
        <v>207</v>
      </c>
      <c r="F101" s="79" t="s">
        <v>207</v>
      </c>
      <c r="G101" s="80"/>
      <c r="H101" s="81"/>
      <c r="I101" s="81"/>
      <c r="J101" s="82"/>
      <c r="K101" s="202"/>
    </row>
    <row r="102" spans="1:11" ht="6" customHeight="1">
      <c r="A102" s="134"/>
      <c r="B102" s="134"/>
      <c r="C102" s="54"/>
      <c r="D102" s="54"/>
      <c r="E102" s="54"/>
      <c r="F102" s="54"/>
      <c r="G102" s="201"/>
      <c r="H102" s="54"/>
      <c r="I102" s="54"/>
      <c r="J102" s="54"/>
      <c r="K102" s="202"/>
    </row>
    <row r="103" spans="1:11">
      <c r="A103" s="39" t="s">
        <v>23</v>
      </c>
      <c r="B103" s="39"/>
      <c r="C103" s="39"/>
    </row>
    <row r="104" spans="1:11" ht="6" customHeight="1">
      <c r="A104" s="39"/>
      <c r="B104" s="39"/>
      <c r="C104" s="39"/>
    </row>
    <row r="105" spans="1:11">
      <c r="A105" s="39" t="s">
        <v>259</v>
      </c>
      <c r="B105" s="39"/>
      <c r="C105" s="39"/>
    </row>
    <row r="106" spans="1:11" ht="6" customHeight="1">
      <c r="A106" s="39"/>
      <c r="B106" s="39"/>
      <c r="C106" s="39"/>
    </row>
    <row r="107" spans="1:11" ht="13.9" customHeight="1">
      <c r="A107" s="39" t="s">
        <v>24</v>
      </c>
      <c r="B107" s="39"/>
      <c r="C107" s="39"/>
    </row>
    <row r="108" spans="1:11" ht="13.9" customHeight="1">
      <c r="A108" s="242" t="s">
        <v>290</v>
      </c>
      <c r="B108" s="39"/>
      <c r="C108" s="39"/>
    </row>
    <row r="109" spans="1:11" ht="13.9" customHeight="1">
      <c r="A109" s="242" t="s">
        <v>291</v>
      </c>
      <c r="B109" s="39"/>
      <c r="C109" s="39"/>
    </row>
    <row r="110" spans="1:11" ht="13.9" customHeight="1">
      <c r="A110" s="242" t="s">
        <v>292</v>
      </c>
      <c r="B110" s="39"/>
      <c r="C110" s="39"/>
    </row>
    <row r="111" spans="1:11" ht="13.9" customHeight="1">
      <c r="A111" s="242" t="s">
        <v>293</v>
      </c>
      <c r="B111" s="39"/>
      <c r="C111" s="39"/>
    </row>
    <row r="112" spans="1:11" ht="13.9" customHeight="1">
      <c r="A112" s="242" t="s">
        <v>294</v>
      </c>
      <c r="B112" s="39"/>
      <c r="C112" s="39"/>
    </row>
    <row r="113" spans="1:12" ht="6" customHeight="1">
      <c r="A113" s="39"/>
      <c r="B113" s="39"/>
      <c r="C113" s="39"/>
    </row>
    <row r="114" spans="1:12" ht="13.9" customHeight="1">
      <c r="A114" s="39" t="s">
        <v>127</v>
      </c>
      <c r="B114" s="39"/>
      <c r="C114" s="39"/>
    </row>
    <row r="115" spans="1:12" ht="13.9" customHeight="1">
      <c r="A115" s="628" t="s">
        <v>411</v>
      </c>
      <c r="B115" s="39"/>
      <c r="C115" s="39"/>
    </row>
    <row r="116" spans="1:12" ht="13.9" customHeight="1">
      <c r="A116" s="242" t="s">
        <v>295</v>
      </c>
      <c r="B116" s="242"/>
      <c r="C116" s="242"/>
      <c r="D116" s="229"/>
      <c r="E116" s="229"/>
      <c r="F116" s="229"/>
      <c r="G116" s="243"/>
      <c r="H116" s="229"/>
      <c r="I116" s="229"/>
      <c r="J116" s="229"/>
    </row>
    <row r="117" spans="1:12" ht="13.9" customHeight="1">
      <c r="A117" s="242" t="s">
        <v>296</v>
      </c>
      <c r="B117" s="242"/>
      <c r="C117" s="242"/>
      <c r="D117" s="228"/>
      <c r="E117" s="244"/>
      <c r="F117" s="244"/>
      <c r="G117" s="244"/>
      <c r="H117" s="244"/>
      <c r="I117" s="244"/>
      <c r="J117" s="244"/>
    </row>
    <row r="118" spans="1:12" ht="13.9" customHeight="1">
      <c r="A118" s="242" t="s">
        <v>297</v>
      </c>
      <c r="B118" s="242"/>
      <c r="C118" s="242"/>
      <c r="D118" s="229"/>
      <c r="E118" s="229"/>
      <c r="F118" s="229"/>
      <c r="G118" s="243"/>
      <c r="H118" s="229"/>
      <c r="I118" s="229"/>
      <c r="J118" s="229"/>
    </row>
    <row r="119" spans="1:12" ht="13.9" customHeight="1">
      <c r="A119" s="242" t="s">
        <v>298</v>
      </c>
      <c r="B119" s="242"/>
      <c r="C119" s="242"/>
      <c r="D119" s="229"/>
      <c r="E119" s="229"/>
      <c r="F119" s="229"/>
      <c r="G119" s="243"/>
      <c r="H119" s="229"/>
      <c r="I119" s="229"/>
      <c r="J119" s="229"/>
    </row>
    <row r="120" spans="1:12" ht="13.9" customHeight="1">
      <c r="A120" s="242" t="s">
        <v>364</v>
      </c>
      <c r="B120" s="242"/>
      <c r="C120" s="242"/>
      <c r="D120" s="229"/>
      <c r="E120" s="229"/>
      <c r="F120" s="229"/>
      <c r="G120" s="243"/>
      <c r="H120" s="229"/>
      <c r="I120" s="229"/>
      <c r="J120" s="229"/>
    </row>
    <row r="121" spans="1:12" ht="6" customHeight="1">
      <c r="A121" s="39"/>
      <c r="B121" s="39"/>
      <c r="C121" s="39"/>
    </row>
    <row r="122" spans="1:12" ht="13.9" customHeight="1">
      <c r="A122" s="39" t="s">
        <v>130</v>
      </c>
      <c r="B122" s="39"/>
      <c r="C122" s="39"/>
    </row>
    <row r="123" spans="1:12" ht="13.9" customHeight="1">
      <c r="A123" s="39" t="s">
        <v>335</v>
      </c>
      <c r="B123" s="39"/>
      <c r="C123" s="39"/>
    </row>
    <row r="124" spans="1:12" ht="13.9" customHeight="1">
      <c r="A124" s="39" t="s">
        <v>367</v>
      </c>
      <c r="B124" s="39"/>
      <c r="C124" s="39"/>
    </row>
    <row r="125" spans="1:12" ht="13.9" customHeight="1">
      <c r="A125" s="242" t="s">
        <v>336</v>
      </c>
      <c r="B125" s="67"/>
      <c r="C125" s="39"/>
      <c r="D125" s="229"/>
    </row>
    <row r="126" spans="1:12" ht="13.9" customHeight="1">
      <c r="A126" s="242" t="s">
        <v>337</v>
      </c>
      <c r="B126" s="67"/>
      <c r="C126" s="39"/>
      <c r="D126" s="229"/>
    </row>
    <row r="127" spans="1:12" ht="6" customHeight="1">
      <c r="A127" s="258"/>
      <c r="B127" s="271"/>
      <c r="C127" s="271"/>
      <c r="D127" s="62"/>
      <c r="E127" s="62"/>
      <c r="F127" s="62"/>
      <c r="G127" s="270"/>
      <c r="H127" s="62"/>
      <c r="I127" s="62"/>
      <c r="J127" s="62"/>
      <c r="K127" s="62"/>
      <c r="L127" s="62"/>
    </row>
    <row r="128" spans="1:12">
      <c r="A128" s="39" t="s">
        <v>260</v>
      </c>
      <c r="B128" s="39"/>
      <c r="C128" s="39"/>
    </row>
    <row r="129" spans="1:12" ht="6" customHeight="1">
      <c r="A129" s="39"/>
      <c r="B129" s="39"/>
      <c r="C129" s="39"/>
    </row>
    <row r="130" spans="1:12" ht="13.9" customHeight="1">
      <c r="A130" s="39" t="s">
        <v>134</v>
      </c>
      <c r="B130" s="39"/>
      <c r="C130" s="39"/>
    </row>
    <row r="131" spans="1:12" ht="13.9" customHeight="1">
      <c r="A131" s="242" t="s">
        <v>287</v>
      </c>
      <c r="B131" s="39"/>
      <c r="C131" s="39"/>
    </row>
    <row r="132" spans="1:12" ht="6" customHeight="1">
      <c r="A132" s="39"/>
      <c r="B132" s="39"/>
      <c r="C132" s="39"/>
    </row>
    <row r="133" spans="1:12" ht="13.9" customHeight="1">
      <c r="A133" s="39" t="s">
        <v>135</v>
      </c>
      <c r="B133" s="39"/>
      <c r="C133" s="39"/>
    </row>
    <row r="134" spans="1:12" ht="13.9" customHeight="1">
      <c r="A134" s="39" t="s">
        <v>258</v>
      </c>
      <c r="B134" s="39"/>
      <c r="C134" s="39"/>
    </row>
    <row r="135" spans="1:12" ht="13.9" customHeight="1">
      <c r="A135" s="242" t="s">
        <v>288</v>
      </c>
      <c r="B135" s="39"/>
      <c r="C135" s="39"/>
    </row>
    <row r="136" spans="1:12" ht="6" customHeight="1">
      <c r="A136" s="39"/>
      <c r="B136" s="39"/>
      <c r="C136" s="39"/>
    </row>
    <row r="137" spans="1:12" ht="13.9" customHeight="1">
      <c r="A137" s="39" t="s">
        <v>133</v>
      </c>
      <c r="B137" s="39"/>
      <c r="C137" s="39"/>
    </row>
    <row r="138" spans="1:12" ht="13.9" customHeight="1">
      <c r="A138" s="242" t="s">
        <v>338</v>
      </c>
      <c r="B138" s="242"/>
      <c r="C138" s="242"/>
      <c r="D138" s="229"/>
      <c r="E138" s="229"/>
      <c r="F138" s="229"/>
      <c r="G138" s="243"/>
      <c r="H138" s="229"/>
      <c r="I138" s="229"/>
      <c r="J138" s="229"/>
      <c r="K138" s="229"/>
      <c r="L138" s="229"/>
    </row>
    <row r="139" spans="1:12" ht="13.9" customHeight="1">
      <c r="A139" s="39" t="s">
        <v>339</v>
      </c>
      <c r="B139" s="242"/>
      <c r="C139" s="242"/>
      <c r="D139" s="229"/>
      <c r="E139" s="229"/>
      <c r="F139" s="229"/>
      <c r="G139" s="243"/>
      <c r="H139" s="229"/>
      <c r="I139" s="229"/>
      <c r="J139" s="229"/>
      <c r="K139" s="229"/>
      <c r="L139" s="229"/>
    </row>
    <row r="140" spans="1:12" ht="13.9" customHeight="1">
      <c r="A140" s="39" t="s">
        <v>136</v>
      </c>
      <c r="B140" s="242"/>
      <c r="C140" s="242"/>
      <c r="D140" s="229"/>
      <c r="E140" s="229"/>
      <c r="F140" s="229"/>
      <c r="G140" s="243"/>
      <c r="H140" s="229"/>
      <c r="I140" s="229"/>
      <c r="J140" s="229"/>
      <c r="K140" s="229"/>
      <c r="L140" s="229"/>
    </row>
    <row r="141" spans="1:12" ht="13.9" customHeight="1">
      <c r="A141" s="39" t="s">
        <v>340</v>
      </c>
      <c r="B141" s="242"/>
      <c r="C141" s="242"/>
      <c r="D141" s="229"/>
      <c r="E141" s="229"/>
      <c r="F141" s="229"/>
      <c r="G141" s="243"/>
      <c r="H141" s="229"/>
      <c r="I141" s="229"/>
      <c r="J141" s="229"/>
      <c r="K141" s="229"/>
      <c r="L141" s="229"/>
    </row>
    <row r="142" spans="1:12" ht="13.9" customHeight="1">
      <c r="A142" s="39" t="s">
        <v>341</v>
      </c>
      <c r="B142" s="67"/>
      <c r="C142" s="39"/>
    </row>
    <row r="143" spans="1:12" ht="6" customHeight="1">
      <c r="A143" s="39"/>
      <c r="B143" s="39"/>
      <c r="C143" s="39"/>
    </row>
    <row r="144" spans="1:12">
      <c r="A144" s="39" t="s">
        <v>365</v>
      </c>
      <c r="B144" s="39"/>
      <c r="C144" s="39"/>
    </row>
    <row r="145" spans="1:13" ht="6" customHeight="1">
      <c r="A145" s="39"/>
      <c r="B145" s="39"/>
      <c r="C145" s="39"/>
    </row>
    <row r="146" spans="1:13" ht="13.9" customHeight="1">
      <c r="A146" s="39" t="s">
        <v>131</v>
      </c>
      <c r="B146" s="39"/>
      <c r="C146" s="39"/>
    </row>
    <row r="147" spans="1:13" ht="13.9" customHeight="1">
      <c r="A147" s="242" t="s">
        <v>289</v>
      </c>
      <c r="B147" s="39"/>
      <c r="C147" s="39"/>
    </row>
    <row r="148" spans="1:13" ht="6" customHeight="1">
      <c r="A148" s="67"/>
      <c r="B148" s="39"/>
      <c r="C148" s="39"/>
    </row>
    <row r="149" spans="1:13" ht="13.9" customHeight="1">
      <c r="A149" s="39" t="s">
        <v>132</v>
      </c>
      <c r="B149" s="39"/>
      <c r="C149" s="39"/>
    </row>
    <row r="150" spans="1:13" ht="13.9" customHeight="1">
      <c r="A150" s="39" t="s">
        <v>261</v>
      </c>
      <c r="B150" s="39"/>
      <c r="C150" s="39"/>
    </row>
    <row r="151" spans="1:13" ht="6" customHeight="1">
      <c r="A151" s="1"/>
      <c r="B151" s="1"/>
      <c r="C151" s="1"/>
    </row>
    <row r="152" spans="1:13" ht="13.9" customHeight="1">
      <c r="A152" s="39" t="s">
        <v>133</v>
      </c>
      <c r="B152" s="54"/>
      <c r="C152" s="54"/>
    </row>
    <row r="153" spans="1:13" ht="13.9" customHeight="1">
      <c r="A153" s="39" t="s">
        <v>366</v>
      </c>
      <c r="B153" s="54"/>
      <c r="C153" s="54"/>
    </row>
    <row r="154" spans="1:13" ht="13.9" customHeight="1">
      <c r="A154" s="39" t="s">
        <v>137</v>
      </c>
      <c r="B154" s="54"/>
      <c r="C154" s="54"/>
    </row>
    <row r="155" spans="1:13" ht="13.9" customHeight="1">
      <c r="A155" s="39" t="s">
        <v>340</v>
      </c>
      <c r="B155" s="54"/>
      <c r="C155" s="54"/>
    </row>
    <row r="156" spans="1:13" ht="13.9" customHeight="1">
      <c r="A156" s="39" t="s">
        <v>341</v>
      </c>
    </row>
    <row r="157" spans="1:13" ht="6" customHeight="1">
      <c r="A157" s="39"/>
    </row>
    <row r="159" spans="1:13" ht="25.9" customHeight="1">
      <c r="A159" s="258"/>
      <c r="B159" s="62"/>
      <c r="C159" s="62"/>
      <c r="D159" s="62"/>
      <c r="E159" s="62"/>
      <c r="F159" s="62"/>
      <c r="G159" s="270"/>
      <c r="H159" s="62"/>
      <c r="I159" s="62"/>
      <c r="J159" s="62"/>
      <c r="K159" s="62"/>
      <c r="L159" s="62"/>
      <c r="M159" s="62"/>
    </row>
  </sheetData>
  <mergeCells count="43">
    <mergeCell ref="A1:K1"/>
    <mergeCell ref="A78:A101"/>
    <mergeCell ref="A45:A74"/>
    <mergeCell ref="A76:C77"/>
    <mergeCell ref="D76:D77"/>
    <mergeCell ref="I76:I77"/>
    <mergeCell ref="J76:J77"/>
    <mergeCell ref="B101:C101"/>
    <mergeCell ref="B91:C93"/>
    <mergeCell ref="B94:C94"/>
    <mergeCell ref="B51:C62"/>
    <mergeCell ref="B63:C63"/>
    <mergeCell ref="B64:C64"/>
    <mergeCell ref="B95:C98"/>
    <mergeCell ref="B99:C100"/>
    <mergeCell ref="I15:I16"/>
    <mergeCell ref="J15:J16"/>
    <mergeCell ref="A17:A40"/>
    <mergeCell ref="B17:B33"/>
    <mergeCell ref="C19:C23"/>
    <mergeCell ref="C25:C26"/>
    <mergeCell ref="C27:C29"/>
    <mergeCell ref="C30:C32"/>
    <mergeCell ref="B34:B40"/>
    <mergeCell ref="C35:C37"/>
    <mergeCell ref="A15:C16"/>
    <mergeCell ref="D15:D16"/>
    <mergeCell ref="C38:C39"/>
    <mergeCell ref="A3:A10"/>
    <mergeCell ref="B78:C78"/>
    <mergeCell ref="B84:C87"/>
    <mergeCell ref="B88:C89"/>
    <mergeCell ref="B90:C90"/>
    <mergeCell ref="B65:C68"/>
    <mergeCell ref="B70:C71"/>
    <mergeCell ref="B72:C74"/>
    <mergeCell ref="B79:B83"/>
    <mergeCell ref="C79:C80"/>
    <mergeCell ref="C81:C83"/>
    <mergeCell ref="A41:C44"/>
    <mergeCell ref="B45:C48"/>
    <mergeCell ref="B49:C50"/>
    <mergeCell ref="B69:C69"/>
  </mergeCells>
  <phoneticPr fontId="1"/>
  <pageMargins left="0.59055118110236227" right="0.31496062992125984" top="0.59055118110236227" bottom="0.47244094488188981" header="0.51181102362204722" footer="0"/>
  <pageSetup paperSize="9" scale="8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表紙</vt:lpstr>
      <vt:lpstr>様式1･3</vt:lpstr>
      <vt:lpstr>様式2･4</vt:lpstr>
      <vt:lpstr>検査項目（参考）</vt:lpstr>
    </vt:vector>
  </TitlesOfParts>
  <Company>FM-USER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FMV-USER</dc:creator>
  <cp:lastModifiedBy>s-kenpo</cp:lastModifiedBy>
  <cp:lastPrinted>2024-04-03T07:13:19Z</cp:lastPrinted>
  <dcterms:created xsi:type="dcterms:W3CDTF">2000-04-09T23:57:41Z</dcterms:created>
  <dcterms:modified xsi:type="dcterms:W3CDTF">2024-04-03T08:22:11Z</dcterms:modified>
</cp:coreProperties>
</file>